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<sst xmlns="http://schemas.openxmlformats.org/spreadsheetml/2006/main" count="1344" uniqueCount="591">
  <si>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</si>
  <si>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</si>
  <si>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</si>
  <si>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</si>
  <si>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</si>
  <si>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</si>
  <si>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</si>
  <si>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</si>
  <si>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</si>
  <si>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</si>
  <si>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</si>
  <si>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</si>
  <si>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</si>
  <si>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</si>
  <si>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</si>
  <si>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</si>
  <si>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</si>
  <si>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</si>
  <si>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</si>
  <si>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</si>
  <si>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</si>
  <si>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</si>
  <si>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</si>
  <si>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</si>
  <si>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</si>
  <si>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</si>
  <si>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</si>
  <si>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</si>
  <si>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</si>
  <si>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</si>
  <si>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</si>
  <si>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</si>
  <si>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</si>
  <si>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</si>
  <si>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</si>
  <si>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</si>
  <si>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</si>
  <si>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</si>
  <si>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</si>
  <si>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</si>
  <si>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</si>
  <si>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</si>
  <si>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</si>
  <si>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</si>
  <si>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</si>
  <si>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</si>
  <si>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</si>
  <si>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</si>
  <si>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</si>
  <si>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</si>
  <si>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</si>
  <si>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</si>
  <si>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</si>
  <si>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</si>
  <si>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</si>
  <si>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</si>
  <si>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</si>
  <si>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</si>
  <si>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</si>
  <si>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</si>
  <si>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</si>
  <si>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</si>
  <si>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</si>
  <si>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</si>
  <si>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</si>
  <si>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</si>
  <si>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</si>
  <si>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</si>
  <si>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</si>
  <si>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</si>
  <si>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</si>
  <si>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</si>
  <si>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</si>
  <si>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</si>
  <si>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</si>
  <si>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</si>
  <si>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</si>
  <si>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</si>
  <si>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</si>
  <si>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</si>
  <si>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</si>
  <si>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</si>
  <si>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</si>
  <si>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</si>
  <si>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</si>
  <si>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</si>
  <si>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</si>
  <si>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</si>
  <si>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</si>
  <si>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</si>
  <si>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</si>
  <si>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</si>
  <si>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</si>
  <si>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</si>
  <si>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</si>
  <si>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</si>
  <si>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</si>
  <si>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</si>
  <si>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</si>
  <si>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</si>
  <si>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</si>
  <si>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</si>
  <si>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</si>
  <si>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</si>
  <si>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</si>
  <si>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</si>
  <si>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</si>
  <si>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</si>
  <si>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</si>
  <si>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</si>
  <si>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</si>
  <si>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</si>
  <si>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</si>
  <si>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</si>
  <si>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</si>
  <si>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</si>
  <si>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</si>
  <si>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</si>
  <si>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</si>
  <si>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</si>
  <si>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</si>
  <si>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</si>
  <si>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</si>
  <si>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</si>
  <si>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</si>
  <si>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</si>
  <si>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</si>
  <si>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</si>
  <si>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</si>
  <si>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</si>
  <si>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</si>
  <si>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</si>
  <si>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</si>
  <si>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</si>
  <si>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</si>
  <si>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</si>
  <si>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</si>
  <si>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</si>
  <si>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</si>
  <si>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</si>
  <si>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</si>
  <si>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</si>
  <si>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</si>
  <si>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</si>
  <si>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</si>
  <si>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</si>
  <si>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</si>
  <si>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</si>
  <si>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</si>
  <si>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</si>
  <si>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</si>
  <si>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</si>
  <si>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</si>
  <si>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</si>
  <si>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</si>
  <si>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</si>
  <si>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</si>
  <si>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</si>
  <si>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</si>
  <si>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</si>
  <si>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</si>
  <si>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</si>
  <si>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</si>
  <si>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</si>
  <si>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</si>
  <si>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</si>
  <si>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</si>
  <si>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</si>
  <si>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</si>
  <si>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</si>
  <si>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</si>
  <si>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</si>
  <si>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</si>
  <si>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</si>
  <si>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</si>
  <si>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</si>
  <si>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</si>
  <si>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</si>
  <si>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</si>
  <si>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</si>
  <si>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</si>
  <si>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</si>
  <si>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</si>
  <si>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</si>
  <si>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</si>
  <si>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</si>
  <si>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</si>
  <si>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</si>
  <si>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</si>
  <si>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</si>
  <si>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</si>
  <si>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</si>
  <si>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</si>
  <si>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</si>
  <si>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</si>
  <si>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</si>
  <si>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</si>
  <si>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</si>
  <si>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</si>
  <si>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</si>
  <si>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</si>
  <si>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</si>
  <si>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</si>
  <si>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</si>
  <si>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</si>
  <si>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</si>
  <si>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</si>
  <si>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</si>
  <si>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</si>
  <si>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</si>
  <si>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</si>
  <si>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</si>
  <si>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</si>
  <si>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</si>
  <si>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</si>
  <si>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</si>
  <si>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</si>
  <si>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</si>
  <si>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</si>
  <si>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</si>
  <si>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</si>
  <si>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</si>
  <si>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</si>
  <si>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</si>
  <si>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</si>
  <si>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</si>
  <si>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</si>
  <si>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</si>
  <si>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</si>
  <si>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</si>
  <si>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</si>
  <si>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</si>
  <si>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</si>
  <si>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</si>
  <si>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</si>
  <si>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</si>
  <si>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</si>
  <si>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</si>
  <si>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</si>
  <si>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</si>
  <si>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</si>
  <si>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</si>
  <si>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</si>
  <si>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</si>
  <si>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</si>
  <si>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</si>
  <si>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</si>
  <si>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</si>
  <si>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</si>
  <si>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</si>
  <si>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</si>
  <si>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</si>
  <si>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</si>
  <si>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</si>
  <si>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</si>
  <si>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</si>
  <si>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</si>
  <si>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</si>
  <si>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</si>
  <si>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</si>
  <si>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</si>
  <si>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</si>
  <si>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</si>
  <si>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</si>
  <si>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</si>
  <si>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</si>
  <si>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</si>
  <si>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</si>
  <si>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</si>
  <si>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</si>
  <si>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</si>
  <si>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</si>
  <si>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</si>
  <si>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</si>
  <si>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</si>
  <si>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</si>
  <si>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</si>
  <si>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</si>
  <si>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</si>
  <si>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</si>
  <si>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</si>
  <si>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</si>
  <si>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</si>
  <si>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</si>
  <si>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</si>
  <si>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</si>
  <si>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</si>
  <si>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</si>
  <si>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</si>
  <si>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</si>
  <si>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</si>
  <si>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</si>
  <si>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</si>
  <si>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</si>
  <si>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</si>
  <si>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</si>
  <si>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</si>
  <si>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</si>
  <si>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</si>
  <si>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</si>
  <si>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</si>
  <si>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</si>
  <si>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</si>
  <si>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</si>
  <si>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</si>
  <si>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</si>
  <si>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</si>
  <si>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</si>
  <si>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</si>
  <si>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</si>
  <si>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</si>
  <si>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</si>
  <si>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</si>
  <si>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</si>
  <si>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</si>
  <si>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</si>
  <si>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</si>
  <si>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</si>
  <si>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</si>
  <si>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</si>
  <si>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</si>
  <si>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</si>
  <si>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</si>
  <si>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</si>
  <si>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</si>
  <si>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</si>
  <si>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</si>
  <si>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</si>
  <si>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</si>
  <si>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</si>
  <si>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</si>
  <si>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</si>
  <si>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</si>
  <si>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</si>
  <si>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</si>
  <si>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</si>
  <si>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</si>
  <si>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</si>
  <si>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</si>
  <si>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</si>
  <si>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</si>
  <si>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</si>
  <si>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</si>
  <si>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</si>
  <si>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</si>
  <si>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</si>
  <si>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</si>
  <si>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</si>
  <si>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</si>
  <si>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</si>
  <si>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</si>
  <si>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</si>
  <si>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</si>
  <si>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</si>
  <si>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</si>
  <si>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</si>
  <si>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</si>
  <si>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</si>
  <si>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</si>
  <si>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</si>
  <si>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</si>
  <si>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</si>
  <si>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</si>
  <si>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</si>
  <si>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</si>
  <si>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</si>
  <si>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</si>
  <si>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</si>
  <si>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</si>
  <si>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</si>
  <si>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</si>
  <si>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</si>
  <si>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</si>
  <si>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</si>
  <si>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</si>
  <si>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</si>
  <si>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</si>
  <si>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</si>
  <si>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</si>
  <si>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</si>
  <si>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</si>
  <si>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</si>
  <si>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</si>
  <si>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</si>
  <si>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</si>
  <si>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</si>
  <si>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</si>
  <si>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</si>
  <si>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</si>
  <si>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</si>
  <si>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</si>
  <si>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</si>
  <si>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</si>
  <si>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</si>
  <si>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</si>
  <si>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</si>
  <si>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</si>
  <si>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</si>
  <si>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</si>
  <si>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</si>
  <si>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</si>
  <si>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</si>
  <si>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</si>
  <si>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</si>
  <si>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</si>
  <si>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</si>
  <si>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</si>
  <si>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</si>
  <si>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</si>
  <si>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</si>
  <si>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</si>
  <si>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</si>
  <si>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</si>
  <si>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</si>
  <si>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</si>
  <si>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</si>
  <si>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</si>
  <si>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</si>
  <si>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</si>
  <si>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</si>
  <si>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</si>
  <si>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</si>
  <si>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</si>
  <si>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</si>
  <si>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</si>
  <si>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</si>
  <si>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</si>
  <si>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</si>
  <si>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</si>
  <si>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</si>
  <si>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</si>
  <si>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</si>
  <si>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</si>
  <si>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</si>
  <si>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</si>
  <si>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</si>
  <si>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</si>
  <si>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</si>
  <si>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</si>
  <si>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</si>
  <si>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</si>
  <si>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</si>
  <si>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</si>
  <si>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</si>
  <si>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</si>
  <si>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</si>
  <si>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</si>
  <si>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</si>
  <si>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</si>
  <si>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</si>
  <si>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</si>
  <si>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</si>
  <si>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</si>
  <si>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</si>
  <si>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</si>
  <si>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</si>
  <si>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</si>
  <si>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</si>
  <si>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</si>
  <si>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</si>
  <si>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</si>
  <si>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</si>
  <si>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</si>
  <si>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</si>
  <si>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</si>
  <si>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</si>
  <si>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</si>
  <si>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</si>
  <si>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</si>
  <si>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</si>
  <si>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</si>
  <si>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</si>
  <si>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</si>
  <si>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</si>
  <si>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</si>
  <si>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</si>
  <si>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</si>
  <si>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</si>
  <si>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</si>
  <si>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</si>
  <si>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</si>
  <si>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</si>
  <si>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</si>
  <si>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</si>
  <si>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</si>
  <si>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</si>
  <si>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</si>
  <si>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</si>
  <si>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</si>
  <si>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</si>
  <si>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</si>
  <si>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</si>
  <si>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</si>
  <si>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</si>
  <si>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</si>
  <si>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</si>
  <si>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</si>
  <si>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</si>
  <si>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</si>
  <si>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</si>
  <si>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</si>
  <si>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</si>
  <si>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</si>
  <si>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</si>
  <si>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</si>
  <si>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</si>
  <si>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</si>
  <si>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</si>
  <si>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</si>
  <si>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</si>
  <si>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</si>
  <si>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</si>
  <si>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</si>
  <si>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</si>
  <si>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</si>
  <si>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</si>
  <si>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</si>
  <si>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</si>
  <si>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</si>
  <si>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</si>
  <si>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</si>
  <si>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</si>
  <si>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</si>
  <si>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</si>
  <si>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</si>
  <si>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</si>
  <si>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</si>
  <si>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</si>
  <si>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</si>
  <si>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</si>
  <si>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</si>
  <si>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</si>
  <si>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</si>
  <si>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</si>
  <si>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</si>
  <si>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</si>
  <si>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</si>
  <si>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</si>
  <si>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</si>
  <si>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</si>
  <si>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</si>
  <si>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</si>
  <si>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</si>
  <si>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</si>
  <si>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</si>
  <si>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</si>
  <si>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</si>
  <si>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</si>
  <si>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</si>
  <si>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</si>
  <si>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</si>
  <si>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</si>
  <si>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</si>
  <si>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</si>
  <si>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</si>
  <si>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</si>
  <si>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</si>
  <si>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</si>
  <si>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</si>
  <si>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</si>
  <si>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</si>
  <si>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</si>
  <si>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</si>
  <si>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</si>
  <si>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</si>
  <si>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</si>
  <si>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</si>
  <si>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</si>
  <si>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</si>
  <si>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</si>
  <si>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</si>
  <si>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</si>
  <si>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</si>
  <si>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</si>
  <si>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</si>
  <si>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</si>
  <si>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</si>
  <si>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</si>
  <si>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</si>
  <si>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</si>
  <si>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</si>
  <si>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</si>
  <si>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</si>
  <si>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可</t>
  </si>
  <si>
    <t>不可</t>
  </si>
  <si>
    <t>7割程度必要</t>
  </si>
  <si>
    <t>なくても良い</t>
  </si>
  <si>
    <t>使わない</t>
  </si>
  <si>
    <t>必須</t>
  </si>
  <si>
    <t>中型トラック</t>
  </si>
  <si>
    <t>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</si>
</sst>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64922</xdr:rowOff>
    </xdr:from>
    <xdr:to>
      <xdr:col>10</xdr:col>
      <xdr:colOff>219075</xdr:colOff>
      <xdr:row>74</xdr:row>
      <xdr:rowOff>117790</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9007092"/>
          <a:ext cx="4821606" cy="295486"/>
          <a:chOff x="1076477" y="14921794"/>
          <a:chExt cx="4160761" cy="33825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1794"/>
            <a:ext cx="1056317" cy="33825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14</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11</a:t>
            </a:r>
            <a:r>
              <a:rPr kumimoji="1" lang="ja-JP" altLang="en-US" sz="1100" b="1"/>
              <a:t>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287420</xdr:colOff>
      <xdr:row>83</xdr:row>
      <xdr:rowOff>213973</xdr:rowOff>
    </xdr:from>
    <xdr:to>
      <xdr:col>11</xdr:col>
      <xdr:colOff>614349</xdr:colOff>
      <xdr:row>87</xdr:row>
      <xdr:rowOff>14877</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5887401" y="21204916"/>
          <a:ext cx="909212" cy="6923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5</xdr:col>
      <xdr:colOff>661358</xdr:colOff>
      <xdr:row>89</xdr:row>
      <xdr:rowOff>44758</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3004867" y="22372796"/>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337867</xdr:colOff>
      <xdr:row>83</xdr:row>
      <xdr:rowOff>215661</xdr:rowOff>
    </xdr:from>
    <xdr:to>
      <xdr:col>3</xdr:col>
      <xdr:colOff>298174</xdr:colOff>
      <xdr:row>87</xdr:row>
      <xdr:rowOff>16565</xdr:rowOff>
    </xdr:to>
    <xdr:sp macro="" textlink="">
      <xdr:nvSpPr>
        <xdr:cNvPr id="4" name="テキスト ボックス 3">
          <a:extLst>
            <a:ext uri="{FF2B5EF4-FFF2-40B4-BE49-F238E27FC236}">
              <a16:creationId xmlns:a16="http://schemas.microsoft.com/office/drawing/2014/main" id="{E1CD3BE0-239C-44EB-B7F5-67A9CB103AF2}"/>
            </a:ext>
          </a:extLst>
        </xdr:cNvPr>
        <xdr:cNvSpPr txBox="1"/>
      </xdr:nvSpPr>
      <xdr:spPr>
        <a:xfrm>
          <a:off x="567905" y="21206604"/>
          <a:ext cx="909212" cy="6923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E7" sqref="E7:K7"/>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I23" sqref="I23"/>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174</v>
      </c>
      <c r="D2" s="154"/>
      <c r="E2" s="33" t="s">
        <v>5</v>
      </c>
      <c r="F2" s="35" t="str">
        <f>VLOOKUP($C$2,'R6_制作団体一覧'!A:H,2,FALSE)</f>
        <v>演劇</v>
      </c>
      <c r="G2" s="32" t="s">
        <v>2</v>
      </c>
      <c r="H2" s="36" t="str">
        <f>VLOOKUP($C$2,'R6_制作団体一覧'!A:H,3,FALSE)</f>
        <v>児童劇</v>
      </c>
      <c r="I2" s="33" t="s">
        <v>20</v>
      </c>
      <c r="J2" s="35" t="str">
        <f>VLOOKUP($C$2,'R6_制作団体一覧'!A:H,5,FALSE)</f>
        <v>A区分</v>
      </c>
      <c r="K2" s="33" t="s">
        <v>3</v>
      </c>
      <c r="L2" s="35" t="str">
        <f>VLOOKUP($C$2,'R6_制作団体一覧'!A:H,6,FALSE)</f>
        <v>E</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劇団うりんこ</v>
      </c>
      <c r="D3" s="151"/>
      <c r="E3" s="151"/>
      <c r="F3" s="151"/>
      <c r="G3" s="151"/>
      <c r="H3" s="33" t="s">
        <v>4</v>
      </c>
      <c r="I3" s="152" t="str">
        <f>VLOOKUP($C$2,'R6_制作団体一覧'!A:H,7,FALSE)</f>
        <v>株式会社うりんこ</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582</v>
      </c>
      <c r="G13" s="158"/>
      <c r="H13" s="123" t="s">
        <v>51</v>
      </c>
      <c r="I13" s="124"/>
      <c r="J13" s="124"/>
      <c r="K13" s="58">
        <v>60</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14</v>
      </c>
      <c r="H14" s="62" t="s">
        <v>43</v>
      </c>
      <c r="I14" s="63" t="s">
        <v>45</v>
      </c>
      <c r="J14" s="64">
        <v>11</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v>5</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583</v>
      </c>
      <c r="H16" s="165"/>
      <c r="I16" s="166" t="s">
        <v>49</v>
      </c>
      <c r="J16" s="167"/>
      <c r="K16" s="121" t="s">
        <v>584</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1.8</v>
      </c>
      <c r="H17" s="62" t="s">
        <v>43</v>
      </c>
      <c r="I17" s="60" t="s">
        <v>46</v>
      </c>
      <c r="J17" s="61">
        <v>1.8</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585</v>
      </c>
      <c r="G18" s="145"/>
      <c r="H18" s="116" t="s">
        <v>55</v>
      </c>
      <c r="I18" s="111"/>
      <c r="J18" s="111"/>
      <c r="K18" s="129" t="s">
        <v>586</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587</v>
      </c>
      <c r="G19" s="142"/>
      <c r="H19" s="133" t="s">
        <v>53</v>
      </c>
      <c r="I19" s="134"/>
      <c r="J19" s="134"/>
      <c r="K19" s="145"/>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588</v>
      </c>
      <c r="G21" s="130"/>
      <c r="H21" s="131" t="s">
        <v>59</v>
      </c>
      <c r="I21" s="132"/>
      <c r="J21" s="132"/>
      <c r="K21" s="58">
        <v>20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589</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2.2000000000000002</v>
      </c>
      <c r="H23" s="74" t="s">
        <v>43</v>
      </c>
      <c r="I23" s="75" t="s">
        <v>61</v>
      </c>
      <c r="J23" s="73">
        <v>6.38</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590</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1.8</v>
      </c>
      <c r="H50" s="149"/>
      <c r="I50" s="26" t="s">
        <v>7</v>
      </c>
      <c r="J50" s="148">
        <f>J17</f>
        <v>1.8</v>
      </c>
      <c r="K50" s="149"/>
      <c r="L50" s="25"/>
      <c r="M50" s="25"/>
      <c r="N50" s="39"/>
      <c r="X50" s="39"/>
      <c r="Y50" s="39"/>
      <c r="Z50" s="39"/>
    </row>
    <row r="51" spans="1:26" ht="16.899999999999999" customHeight="1" x14ac:dyDescent="0.15">
      <c r="A51" s="25"/>
      <c r="B51" s="170" t="s">
        <v>8</v>
      </c>
      <c r="C51" s="170"/>
      <c r="D51" s="170"/>
      <c r="E51" s="170"/>
      <c r="F51" s="170"/>
      <c r="G51" s="168" t="str">
        <f>F21</f>
        <v>必須</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f>K21</f>
        <v>20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E062</v>
      </c>
      <c r="B2" s="83" t="str">
        <f>①ヒアリングシートについて!F2</f>
        <v>演劇</v>
      </c>
      <c r="C2" s="83" t="str">
        <f>①ヒアリングシートについて!H2</f>
        <v>児童劇</v>
      </c>
      <c r="D2" s="83" t="str">
        <f>①ヒアリングシートについて!J2</f>
        <v>A区分</v>
      </c>
      <c r="E2" s="83" t="str">
        <f>①ヒアリングシートについて!L2</f>
        <v>E</v>
      </c>
      <c r="F2" s="83" t="str">
        <f>①ヒアリングシートについて!C3</f>
        <v>劇団うりんこ</v>
      </c>
      <c r="G2" s="83" t="str">
        <f>①ヒアリングシートについて!I3</f>
        <v>株式会社うりんこ</v>
      </c>
      <c r="H2" s="83" t="str">
        <f>①ヒアリングシートについて!F13</f>
        <v>2F以上応相談</v>
      </c>
      <c r="I2" s="83">
        <f>①ヒアリングシートについて!K13</f>
        <v>60</v>
      </c>
      <c r="J2" s="83">
        <f>①ヒアリングシートについて!G14</f>
        <v>14</v>
      </c>
      <c r="K2" s="83">
        <f>①ヒアリングシートについて!J14</f>
        <v>11</v>
      </c>
      <c r="L2" s="83">
        <f>①ヒアリングシートについて!G15</f>
        <v>5</v>
      </c>
      <c r="M2" s="83" t="str">
        <f>①ヒアリングシートについて!G16</f>
        <v>可</v>
      </c>
      <c r="N2" s="83" t="str">
        <f>①ヒアリングシートについて!K16</f>
        <v>不可</v>
      </c>
      <c r="O2" s="83">
        <f>①ヒアリングシートについて!G17</f>
        <v>1.8</v>
      </c>
      <c r="P2" s="83">
        <f>①ヒアリングシートについて!J17</f>
        <v>1.8</v>
      </c>
      <c r="Q2" s="83" t="str">
        <f>①ヒアリングシートについて!F18</f>
        <v>7割程度必要</v>
      </c>
      <c r="R2" s="83" t="str">
        <f>①ヒアリングシートについて!K18</f>
        <v>なくても良い</v>
      </c>
      <c r="S2" s="83" t="str">
        <f>①ヒアリングシートについて!F19</f>
        <v>使わない</v>
      </c>
      <c r="T2" s="83">
        <f>①ヒアリングシートについて!K19</f>
        <v>0</v>
      </c>
      <c r="U2" s="83">
        <f>①ヒアリングシートについて!K20</f>
        <v>0</v>
      </c>
      <c r="V2" s="83" t="str">
        <f>①ヒアリングシートについて!F21</f>
        <v>必須</v>
      </c>
      <c r="W2" s="83">
        <f>①ヒアリングシートについて!K21</f>
        <v>20</v>
      </c>
      <c r="X2" s="83" t="str">
        <f>①ヒアリングシートについて!F22</f>
        <v>中型トラック</v>
      </c>
      <c r="Y2" s="83">
        <f>①ヒアリングシートについて!I22</f>
        <v>1</v>
      </c>
      <c r="Z2" s="83">
        <f>①ヒアリングシートについて!G23</f>
        <v>2.2000000000000002</v>
      </c>
      <c r="AA2" s="83">
        <f>①ヒアリングシートについて!J23</f>
        <v>6.38</v>
      </c>
      <c r="AB2" s="83" t="str">
        <f>①ヒアリングシートについて!F27</f>
        <v>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2023-11-06T04:08:39Z</dcterms:modified>
</cp:coreProperties>
</file>