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J50" i="3"/>
  <c r="G50" i="3"/>
  <c r="I3" i="3"/>
  <c r="G2" i="15"/>
  <c r="C3" i="3"/>
  <c r="F2" i="15"/>
  <c r="L2" i="3"/>
  <c r="E2" i="15"/>
  <c r="C2" i="15"/>
  <c r="J2" i="3"/>
  <c r="D2" i="15"/>
</calcChain>
</file>

<file path=xl/sharedStrings.xml><?xml version="1.0" encoding="utf-8"?>
<sst xmlns="http://schemas.openxmlformats.org/spreadsheetml/2006/main" count="1350" uniqueCount="593">
  <si>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</si>
  <si>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</si>
  <si>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</si>
  <si>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</si>
  <si>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</si>
  <si>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</si>
  <si>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</si>
  <si>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</si>
  <si>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</si>
  <si>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</si>
  <si>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</si>
  <si>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</si>
  <si>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</si>
  <si>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</si>
  <si>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</si>
  <si>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</si>
  <si>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</si>
  <si>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</si>
  <si>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</si>
  <si>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</si>
  <si>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</si>
  <si>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</si>
  <si>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</si>
  <si>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</si>
  <si>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</si>
  <si>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</si>
  <si>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</si>
  <si>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</si>
  <si>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</si>
  <si>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</si>
  <si>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</si>
  <si>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</si>
  <si>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</si>
  <si>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</si>
  <si>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</si>
  <si>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</si>
  <si>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</si>
  <si>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</si>
  <si>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</si>
  <si>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</si>
  <si>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</si>
  <si>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</si>
  <si>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</si>
  <si>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</si>
  <si>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</si>
  <si>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</si>
  <si>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</si>
  <si>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</si>
  <si>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</si>
  <si>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</si>
  <si>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</si>
  <si>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</si>
  <si>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</si>
  <si>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</si>
  <si>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</si>
  <si>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</si>
  <si>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</si>
  <si>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</si>
  <si>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</si>
  <si>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</si>
  <si>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</si>
  <si>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</si>
  <si>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</si>
  <si>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</si>
  <si>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</si>
  <si>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</si>
  <si>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</si>
  <si>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</si>
  <si>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</si>
  <si>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</si>
  <si>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</si>
  <si>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</si>
  <si>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</si>
  <si>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</si>
  <si>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</si>
  <si>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</si>
  <si>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</si>
  <si>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</si>
  <si>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</si>
  <si>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</si>
  <si>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</si>
  <si>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</si>
  <si>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</si>
  <si>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</si>
  <si>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</si>
  <si>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</si>
  <si>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</si>
  <si>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</si>
  <si>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</si>
  <si>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</si>
  <si>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</si>
  <si>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</si>
  <si>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</si>
  <si>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</si>
  <si>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</si>
  <si>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</si>
  <si>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</si>
  <si>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</si>
  <si>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</si>
  <si>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</si>
  <si>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</si>
  <si>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</si>
  <si>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</si>
  <si>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</si>
  <si>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</si>
  <si>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</si>
  <si>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</si>
  <si>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</si>
  <si>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</si>
  <si>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</si>
  <si>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</si>
  <si>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</si>
  <si>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</si>
  <si>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</si>
  <si>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</si>
  <si>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</si>
  <si>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</si>
  <si>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</si>
  <si>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</si>
  <si>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</si>
  <si>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</si>
  <si>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</si>
  <si>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</si>
  <si>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</si>
  <si>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</si>
  <si>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</si>
  <si>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</si>
  <si>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</si>
  <si>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</si>
  <si>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</si>
  <si>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</si>
  <si>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</si>
  <si>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</si>
  <si>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</si>
  <si>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</si>
  <si>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</si>
  <si>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</si>
  <si>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</si>
  <si>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</si>
  <si>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</si>
  <si>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</si>
  <si>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</si>
  <si>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</si>
  <si>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</si>
  <si>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</si>
  <si>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</si>
  <si>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</si>
  <si>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</si>
  <si>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</si>
  <si>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</si>
  <si>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</si>
  <si>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</si>
  <si>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</si>
  <si>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</si>
  <si>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</si>
  <si>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</si>
  <si>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</si>
  <si>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</si>
  <si>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</si>
  <si>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</si>
  <si>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</si>
  <si>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</si>
  <si>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</si>
  <si>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</si>
  <si>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</si>
  <si>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</si>
  <si>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</si>
  <si>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</si>
  <si>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</si>
  <si>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</si>
  <si>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</si>
  <si>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</si>
  <si>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</si>
  <si>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</si>
  <si>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</si>
  <si>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</si>
  <si>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</si>
  <si>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</si>
  <si>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</si>
  <si>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</si>
  <si>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</si>
  <si>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</si>
  <si>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</si>
  <si>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</si>
  <si>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</si>
  <si>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</si>
  <si>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</si>
  <si>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</si>
  <si>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</si>
  <si>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</si>
  <si>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</si>
  <si>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</si>
  <si>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</si>
  <si>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</si>
  <si>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</si>
  <si>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</si>
  <si>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</si>
  <si>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</si>
  <si>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</si>
  <si>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</si>
  <si>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</si>
  <si>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</si>
  <si>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</si>
  <si>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</si>
  <si>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</si>
  <si>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</si>
  <si>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</si>
  <si>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</si>
  <si>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</si>
  <si>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</si>
  <si>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</si>
  <si>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</si>
  <si>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</si>
  <si>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</si>
  <si>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</si>
  <si>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</si>
  <si>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</si>
  <si>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</si>
  <si>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</si>
  <si>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</si>
  <si>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</si>
  <si>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</si>
  <si>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</si>
  <si>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</si>
  <si>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</si>
  <si>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</si>
  <si>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</si>
  <si>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</si>
  <si>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</si>
  <si>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</si>
  <si>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</si>
  <si>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</si>
  <si>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</si>
  <si>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</si>
  <si>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</si>
  <si>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</si>
  <si>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</si>
  <si>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</si>
  <si>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</si>
  <si>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</si>
  <si>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</si>
  <si>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</si>
  <si>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</si>
  <si>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</si>
  <si>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</si>
  <si>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</si>
  <si>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</si>
  <si>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</si>
  <si>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</si>
  <si>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</si>
  <si>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</si>
  <si>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</si>
  <si>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</si>
  <si>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</si>
  <si>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</si>
  <si>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</si>
  <si>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</si>
  <si>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</si>
  <si>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</si>
  <si>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</si>
  <si>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</si>
  <si>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</si>
  <si>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</si>
  <si>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</si>
  <si>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</si>
  <si>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</si>
  <si>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</si>
  <si>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</si>
  <si>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</si>
  <si>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</si>
  <si>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</si>
  <si>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</si>
  <si>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</si>
  <si>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</si>
  <si>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</si>
  <si>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</si>
  <si>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</si>
  <si>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</si>
  <si>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</si>
  <si>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</si>
  <si>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</si>
  <si>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</si>
  <si>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</si>
  <si>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</si>
  <si>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</si>
  <si>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</si>
  <si>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</si>
  <si>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</si>
  <si>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</si>
  <si>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</si>
  <si>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</si>
  <si>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</si>
  <si>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</si>
  <si>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</si>
  <si>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</si>
  <si>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</si>
  <si>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</si>
  <si>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</si>
  <si>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</si>
  <si>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</si>
  <si>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</si>
  <si>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</si>
  <si>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</si>
  <si>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</si>
  <si>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</si>
  <si>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</si>
  <si>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</si>
  <si>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</si>
  <si>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</si>
  <si>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</si>
  <si>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</si>
  <si>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</si>
  <si>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</si>
  <si>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</si>
  <si>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</si>
  <si>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</si>
  <si>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</si>
  <si>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</si>
  <si>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</si>
  <si>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</si>
  <si>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</si>
  <si>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</si>
  <si>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</si>
  <si>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</si>
  <si>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</si>
  <si>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</si>
  <si>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</si>
  <si>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</si>
  <si>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</si>
  <si>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</si>
  <si>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</si>
  <si>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</si>
  <si>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</si>
  <si>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</si>
  <si>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</si>
  <si>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</si>
  <si>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</si>
  <si>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</si>
  <si>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</si>
  <si>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</si>
  <si>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</si>
  <si>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</si>
  <si>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</si>
  <si>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</si>
  <si>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</si>
  <si>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</si>
  <si>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</si>
  <si>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</si>
  <si>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</si>
  <si>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</si>
  <si>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</si>
  <si>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</si>
  <si>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</si>
  <si>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</si>
  <si>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</si>
  <si>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</si>
  <si>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</si>
  <si>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</si>
  <si>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</si>
  <si>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</si>
  <si>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</si>
  <si>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</si>
  <si>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</si>
  <si>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</si>
  <si>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</si>
  <si>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</si>
  <si>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</si>
  <si>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</si>
  <si>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</si>
  <si>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</si>
  <si>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</si>
  <si>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</si>
  <si>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</si>
  <si>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</si>
  <si>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</si>
  <si>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</si>
  <si>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</si>
  <si>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</si>
  <si>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</si>
  <si>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</si>
  <si>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</si>
  <si>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</si>
  <si>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</si>
  <si>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</si>
  <si>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</si>
  <si>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</si>
  <si>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</si>
  <si>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</si>
  <si>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</si>
  <si>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</si>
  <si>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</si>
  <si>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</si>
  <si>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</si>
  <si>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</si>
  <si>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</si>
  <si>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</si>
  <si>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</si>
  <si>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</si>
  <si>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</si>
  <si>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</si>
  <si>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</si>
  <si>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</si>
  <si>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</si>
  <si>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</si>
  <si>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</si>
  <si>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</si>
  <si>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</si>
  <si>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</si>
  <si>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</si>
  <si>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</si>
  <si>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</si>
  <si>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</si>
  <si>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</si>
  <si>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</si>
  <si>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</si>
  <si>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</si>
  <si>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</si>
  <si>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</si>
  <si>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</si>
  <si>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</si>
  <si>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</si>
  <si>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</si>
  <si>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</si>
  <si>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</si>
  <si>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</si>
  <si>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</si>
  <si>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</si>
  <si>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</si>
  <si>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</si>
  <si>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</si>
  <si>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</si>
  <si>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</si>
  <si>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</si>
  <si>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</si>
  <si>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</si>
  <si>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</si>
  <si>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</si>
  <si>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</si>
  <si>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</si>
  <si>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</si>
  <si>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</si>
  <si>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</si>
  <si>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</si>
  <si>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</si>
  <si>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</si>
  <si>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</si>
  <si>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</si>
  <si>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</si>
  <si>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</si>
  <si>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</si>
  <si>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</si>
  <si>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</si>
  <si>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</si>
  <si>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</si>
  <si>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</si>
  <si>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</si>
  <si>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</si>
  <si>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</si>
  <si>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</si>
  <si>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</si>
  <si>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</si>
  <si>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</si>
  <si>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</si>
  <si>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</si>
  <si>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</si>
  <si>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</si>
  <si>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</si>
  <si>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</si>
  <si>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</si>
  <si>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</si>
  <si>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</si>
  <si>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</si>
  <si>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</si>
  <si>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</si>
  <si>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</si>
  <si>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</si>
  <si>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</si>
  <si>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</si>
  <si>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</si>
  <si>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</si>
  <si>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</si>
  <si>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</si>
  <si>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</si>
  <si>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</si>
  <si>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</si>
  <si>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</si>
  <si>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</si>
  <si>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</si>
  <si>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</si>
  <si>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</si>
  <si>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</si>
  <si>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</si>
  <si>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</si>
  <si>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</si>
  <si>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</si>
  <si>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</si>
  <si>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</si>
  <si>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</si>
  <si>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</si>
  <si>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</si>
  <si>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</si>
  <si>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</si>
  <si>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</si>
  <si>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</si>
  <si>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</si>
  <si>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</si>
  <si>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</si>
  <si>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</si>
  <si>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</si>
  <si>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</si>
  <si>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</si>
  <si>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</si>
  <si>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</si>
  <si>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</si>
  <si>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</si>
  <si>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</si>
  <si>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</si>
  <si>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</si>
  <si>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</si>
  <si>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</si>
  <si>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</si>
  <si>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</si>
  <si>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</si>
  <si>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</si>
  <si>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</si>
  <si>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</si>
  <si>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</si>
  <si>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</si>
  <si>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</si>
  <si>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</si>
  <si>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</si>
  <si>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</si>
  <si>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</si>
  <si>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</si>
  <si>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</si>
  <si>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</si>
  <si>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</si>
  <si>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</si>
  <si>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</si>
  <si>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</si>
  <si>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</si>
  <si>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</si>
  <si>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</si>
  <si>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</si>
  <si>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</si>
  <si>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</si>
  <si>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</si>
  <si>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</si>
  <si>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</si>
  <si>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</si>
  <si>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</si>
  <si>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</si>
  <si>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</si>
  <si>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</si>
  <si>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</si>
  <si>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</si>
  <si>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</si>
  <si>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</si>
  <si>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</si>
  <si>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</si>
  <si>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</si>
  <si>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</si>
  <si>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</si>
  <si>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</si>
  <si>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</si>
  <si>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</si>
  <si>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</si>
  <si>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</si>
  <si>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</si>
  <si>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</si>
  <si>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</si>
  <si>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</si>
  <si>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</si>
  <si>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</si>
  <si>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</si>
  <si>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</si>
  <si>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</si>
  <si>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</si>
  <si>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</si>
  <si>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</si>
  <si>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</si>
  <si>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</si>
  <si>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</si>
  <si>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指定なし</t>
    <rPh sb="0" eb="2">
      <t>シテイ</t>
    </rPh>
    <phoneticPr fontId="1"/>
  </si>
  <si>
    <t>可</t>
  </si>
  <si>
    <t>問わない</t>
    <rPh sb="0" eb="1">
      <t>ト</t>
    </rPh>
    <phoneticPr fontId="1"/>
  </si>
  <si>
    <t>不要</t>
  </si>
  <si>
    <t>有無さえ分ればよい</t>
  </si>
  <si>
    <t>使わない</t>
  </si>
  <si>
    <t>普通車</t>
  </si>
  <si>
    <t>着替え用にカーテン付きの控室を希望します。体育館ステージを緞帳下げて控室にして、その場合ステージ下で演奏することも可能です。</t>
    <rPh sb="0" eb="2">
      <t>キガ</t>
    </rPh>
    <rPh sb="3" eb="4">
      <t>ヨウ</t>
    </rPh>
    <rPh sb="9" eb="10">
      <t>ツ</t>
    </rPh>
    <rPh sb="12" eb="14">
      <t>ヒカエシツ</t>
    </rPh>
    <rPh sb="15" eb="17">
      <t>キボウ</t>
    </rPh>
    <phoneticPr fontId="1"/>
  </si>
  <si>
    <t>可能ならお願いします。</t>
    <rPh sb="0" eb="2">
      <t>カノウ</t>
    </rPh>
    <rPh sb="5" eb="6">
      <t>ネガ</t>
    </rPh>
    <phoneticPr fontId="1"/>
  </si>
  <si>
    <t>問いません。</t>
    <rPh sb="0" eb="1">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</si>
</sst>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64334</xdr:rowOff>
    </xdr:from>
    <xdr:to>
      <xdr:col>10</xdr:col>
      <xdr:colOff>219075</xdr:colOff>
      <xdr:row>74</xdr:row>
      <xdr:rowOff>118400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6504"/>
          <a:ext cx="4821606" cy="296684"/>
          <a:chOff x="1076477" y="14921176"/>
          <a:chExt cx="4160761" cy="33949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２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２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140179</xdr:rowOff>
    </xdr:from>
    <xdr:to>
      <xdr:col>25</xdr:col>
      <xdr:colOff>294861</xdr:colOff>
      <xdr:row>57</xdr:row>
      <xdr:rowOff>145935</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7703"/>
          <a:ext cx="4631731" cy="230402"/>
          <a:chOff x="1076477" y="14922279"/>
          <a:chExt cx="4160761" cy="353003"/>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2279"/>
            <a:ext cx="731911" cy="3530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８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30" zoomScaleNormal="85" zoomScaleSheetLayoutView="100"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U75" sqref="U7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196</v>
      </c>
      <c r="D2" s="111"/>
      <c r="E2" s="33" t="s">
        <v>5</v>
      </c>
      <c r="F2" s="35" t="str">
        <f>VLOOKUP($C$2,'R6_制作団体一覧'!A:H,2,FALSE)</f>
        <v>伝統芸能</v>
      </c>
      <c r="G2" s="32" t="s">
        <v>2</v>
      </c>
      <c r="H2" s="36" t="str">
        <f>VLOOKUP($C$2,'R6_制作団体一覧'!A:H,3,FALSE)</f>
        <v>歌舞伎・能楽</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一般社団法人阪神能楽囃子連盟調和会</v>
      </c>
      <c r="D3" s="108"/>
      <c r="E3" s="108"/>
      <c r="F3" s="108"/>
      <c r="G3" s="108"/>
      <c r="H3" s="33" t="s">
        <v>4</v>
      </c>
      <c r="I3" s="109" t="str">
        <f>VLOOKUP($C$2,'R6_制作団体一覧'!A:H,7,FALSE)</f>
        <v>一般社団法人阪神能楽囃子連盟調和会</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12</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8</v>
      </c>
      <c r="H14" s="62" t="s">
        <v>43</v>
      </c>
      <c r="I14" s="63" t="s">
        <v>45</v>
      </c>
      <c r="J14" s="64">
        <v>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584</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t="s">
        <v>585</v>
      </c>
      <c r="H17" s="62" t="s">
        <v>43</v>
      </c>
      <c r="I17" s="60" t="s">
        <v>46</v>
      </c>
      <c r="J17" s="61" t="s">
        <v>585</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586</v>
      </c>
      <c r="G18" s="153"/>
      <c r="H18" s="137" t="s">
        <v>55</v>
      </c>
      <c r="I18" s="138"/>
      <c r="J18" s="138"/>
      <c r="K18" s="140" t="s">
        <v>587</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588</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586</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c r="G21" s="141"/>
      <c r="H21" s="142" t="s">
        <v>59</v>
      </c>
      <c r="I21" s="143"/>
      <c r="J21" s="143"/>
      <c r="K21" s="58"/>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589</v>
      </c>
      <c r="G22" s="165"/>
      <c r="H22" s="55" t="s">
        <v>62</v>
      </c>
      <c r="I22" s="56">
        <v>2</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1.8</v>
      </c>
      <c r="H23" s="74" t="s">
        <v>43</v>
      </c>
      <c r="I23" s="75" t="s">
        <v>61</v>
      </c>
      <c r="J23" s="73">
        <v>5</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586</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590</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t="str">
        <f>G17</f>
        <v>問わない</v>
      </c>
      <c r="H50" s="106"/>
      <c r="I50" s="26" t="s">
        <v>7</v>
      </c>
      <c r="J50" s="105" t="str">
        <f>J17</f>
        <v>問わない</v>
      </c>
      <c r="K50" s="106"/>
      <c r="L50" s="25"/>
      <c r="M50" s="25"/>
      <c r="N50" s="39"/>
      <c r="X50" s="39"/>
      <c r="Y50" s="39"/>
      <c r="Z50" s="39"/>
    </row>
    <row r="51" spans="1:26" ht="16.899999999999999" customHeight="1" x14ac:dyDescent="0.15">
      <c r="A51" s="25"/>
      <c r="B51" s="103" t="s">
        <v>8</v>
      </c>
      <c r="C51" s="103"/>
      <c r="D51" s="103"/>
      <c r="E51" s="103"/>
      <c r="F51" s="103"/>
      <c r="G51" s="101" t="s">
        <v>591</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t="s">
        <v>592</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F085</v>
      </c>
      <c r="B2" s="83" t="str">
        <f>①ヒアリングシートについて!F2</f>
        <v>伝統芸能</v>
      </c>
      <c r="C2" s="83" t="str">
        <f>①ヒアリングシートについて!H2</f>
        <v>歌舞伎・能楽</v>
      </c>
      <c r="D2" s="83" t="str">
        <f>①ヒアリングシートについて!J2</f>
        <v>A区分</v>
      </c>
      <c r="E2" s="83" t="str">
        <f>①ヒアリングシートについて!L2</f>
        <v>F</v>
      </c>
      <c r="F2" s="83" t="str">
        <f>①ヒアリングシートについて!C3</f>
        <v>一般社団法人阪神能楽囃子連盟調和会</v>
      </c>
      <c r="G2" s="83" t="str">
        <f>①ヒアリングシートについて!I3</f>
        <v>一般社団法人阪神能楽囃子連盟調和会</v>
      </c>
      <c r="H2" s="83" t="str">
        <f>①ヒアリングシートについて!F13</f>
        <v>制限なし</v>
      </c>
      <c r="I2" s="83">
        <f>①ヒアリングシートについて!K13</f>
        <v>12</v>
      </c>
      <c r="J2" s="83">
        <f>①ヒアリングシートについて!G14</f>
        <v>8</v>
      </c>
      <c r="K2" s="83">
        <f>①ヒアリングシートについて!J14</f>
        <v>2</v>
      </c>
      <c r="L2" s="83" t="str">
        <f>①ヒアリングシートについて!G15</f>
        <v>指定なし</v>
      </c>
      <c r="M2" s="83" t="str">
        <f>①ヒアリングシートについて!G16</f>
        <v>可</v>
      </c>
      <c r="N2" s="83" t="str">
        <f>①ヒアリングシートについて!K16</f>
        <v>可</v>
      </c>
      <c r="O2" s="83" t="str">
        <f>①ヒアリングシートについて!G17</f>
        <v>問わない</v>
      </c>
      <c r="P2" s="83" t="str">
        <f>①ヒアリングシートについて!J17</f>
        <v>問わない</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f>①ヒアリングシートについて!F21</f>
        <v>0</v>
      </c>
      <c r="W2" s="83">
        <f>①ヒアリングシートについて!K21</f>
        <v>0</v>
      </c>
      <c r="X2" s="83" t="str">
        <f>①ヒアリングシートについて!F22</f>
        <v>普通車</v>
      </c>
      <c r="Y2" s="83">
        <f>①ヒアリングシートについて!I22</f>
        <v>2</v>
      </c>
      <c r="Z2" s="83">
        <f>①ヒアリングシートについて!G23</f>
        <v>1.8</v>
      </c>
      <c r="AA2" s="83">
        <f>①ヒアリングシートについて!J23</f>
        <v>5</v>
      </c>
      <c r="AB2" s="83" t="str">
        <f>①ヒアリングシートについて!F27</f>
        <v>不要</v>
      </c>
      <c r="AC2" s="83">
        <f>①ヒアリングシートについて!F28</f>
        <v>0</v>
      </c>
      <c r="AD2" s="83" t="str">
        <f>①ヒアリングシートについて!B32</f>
        <v>着替え用にカーテン付きの控室を希望します。体育館ステージを緞帳下げて控室にして、その場合ステージ下で演奏することも可能です。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2023-11-06T08:38:02Z</dcterms:modified>
</cp:coreProperties>
</file>