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18825" windowHeight="1197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<sst xmlns="http://schemas.openxmlformats.org/spreadsheetml/2006/main" count="1348" uniqueCount="594">
  <si>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</si>
  <si>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</si>
  <si>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</si>
  <si>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</si>
  <si>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</si>
  <si>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</si>
  <si>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</si>
  <si>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</si>
  <si>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</si>
  <si>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</si>
  <si>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</si>
  <si>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</si>
  <si>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</si>
  <si>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</si>
  <si>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</si>
  <si>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</si>
  <si>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</si>
  <si>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</si>
  <si>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</si>
  <si>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</si>
  <si>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</si>
  <si>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</si>
  <si>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</si>
  <si>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</si>
  <si>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</si>
  <si>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</si>
  <si>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</si>
  <si>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</si>
  <si>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</si>
  <si>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</si>
  <si>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</si>
  <si>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</si>
  <si>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</si>
  <si>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</si>
  <si>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</si>
  <si>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</si>
  <si>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</si>
  <si>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</si>
  <si>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</si>
  <si>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</si>
  <si>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</si>
  <si>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</si>
  <si>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</si>
  <si>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</si>
  <si>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</si>
  <si>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</si>
  <si>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</si>
  <si>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</si>
  <si>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</si>
  <si>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</si>
  <si>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</si>
  <si>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</si>
  <si>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</si>
  <si>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</si>
  <si>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</si>
  <si>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</si>
  <si>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</si>
  <si>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</si>
  <si>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</si>
  <si>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</si>
  <si>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</si>
  <si>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</si>
  <si>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</si>
  <si>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</si>
  <si>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</si>
  <si>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</si>
  <si>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</si>
  <si>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</si>
  <si>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</si>
  <si>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</si>
  <si>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</si>
  <si>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</si>
  <si>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</si>
  <si>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</si>
  <si>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</si>
  <si>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</si>
  <si>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</si>
  <si>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</si>
  <si>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</si>
  <si>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</si>
  <si>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</si>
  <si>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</si>
  <si>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</si>
  <si>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</si>
  <si>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</si>
  <si>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</si>
  <si>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</si>
  <si>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</si>
  <si>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</si>
  <si>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</si>
  <si>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</si>
  <si>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</si>
  <si>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</si>
  <si>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</si>
  <si>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</si>
  <si>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</si>
  <si>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</si>
  <si>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</si>
  <si>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</si>
  <si>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</si>
  <si>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</si>
  <si>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</si>
  <si>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</si>
  <si>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</si>
  <si>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</si>
  <si>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</si>
  <si>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</si>
  <si>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</si>
  <si>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</si>
  <si>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</si>
  <si>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</si>
  <si>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</si>
  <si>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</si>
  <si>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</si>
  <si>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</si>
  <si>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</si>
  <si>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</si>
  <si>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</si>
  <si>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</si>
  <si>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</si>
  <si>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</si>
  <si>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</si>
  <si>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</si>
  <si>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</si>
  <si>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</si>
  <si>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</si>
  <si>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</si>
  <si>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</si>
  <si>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</si>
  <si>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</si>
  <si>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</si>
  <si>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</si>
  <si>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</si>
  <si>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</si>
  <si>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</si>
  <si>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</si>
  <si>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</si>
  <si>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</si>
  <si>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</si>
  <si>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</si>
  <si>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</si>
  <si>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</si>
  <si>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</si>
  <si>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</si>
  <si>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</si>
  <si>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</si>
  <si>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</si>
  <si>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</si>
  <si>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</si>
  <si>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</si>
  <si>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</si>
  <si>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</si>
  <si>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</si>
  <si>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</si>
  <si>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</si>
  <si>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</si>
  <si>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</si>
  <si>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</si>
  <si>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</si>
  <si>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</si>
  <si>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</si>
  <si>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</si>
  <si>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</si>
  <si>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</si>
  <si>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</si>
  <si>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</si>
  <si>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</si>
  <si>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</si>
  <si>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</si>
  <si>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</si>
  <si>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</si>
  <si>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</si>
  <si>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</si>
  <si>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</si>
  <si>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</si>
  <si>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</si>
  <si>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</si>
  <si>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</si>
  <si>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</si>
  <si>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</si>
  <si>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</si>
  <si>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</si>
  <si>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</si>
  <si>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</si>
  <si>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</si>
  <si>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</si>
  <si>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</si>
  <si>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</si>
  <si>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</si>
  <si>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</si>
  <si>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</si>
  <si>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</si>
  <si>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</si>
  <si>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</si>
  <si>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</si>
  <si>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</si>
  <si>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</si>
  <si>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</si>
  <si>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</si>
  <si>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</si>
  <si>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</si>
  <si>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</si>
  <si>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</si>
  <si>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</si>
  <si>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</si>
  <si>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</si>
  <si>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</si>
  <si>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</si>
  <si>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</si>
  <si>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</si>
  <si>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</si>
  <si>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</si>
  <si>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</si>
  <si>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</si>
  <si>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</si>
  <si>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</si>
  <si>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</si>
  <si>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</si>
  <si>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</si>
  <si>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</si>
  <si>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</si>
  <si>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</si>
  <si>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</si>
  <si>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</si>
  <si>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</si>
  <si>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</si>
  <si>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</si>
  <si>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</si>
  <si>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</si>
  <si>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</si>
  <si>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</si>
  <si>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</si>
  <si>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</si>
  <si>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</si>
  <si>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</si>
  <si>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</si>
  <si>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</si>
  <si>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</si>
  <si>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</si>
  <si>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</si>
  <si>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</si>
  <si>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</si>
  <si>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</si>
  <si>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</si>
  <si>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</si>
  <si>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</si>
  <si>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</si>
  <si>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</si>
  <si>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</si>
  <si>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</si>
  <si>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</si>
  <si>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</si>
  <si>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</si>
  <si>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</si>
  <si>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</si>
  <si>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</si>
  <si>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</si>
  <si>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</si>
  <si>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</si>
  <si>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</si>
  <si>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</si>
  <si>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</si>
  <si>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</si>
  <si>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</si>
  <si>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</si>
  <si>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</si>
  <si>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</si>
  <si>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</si>
  <si>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</si>
  <si>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</si>
  <si>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</si>
  <si>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</si>
  <si>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</si>
  <si>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</si>
  <si>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</si>
  <si>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</si>
  <si>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</si>
  <si>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</si>
  <si>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</si>
  <si>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</si>
  <si>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</si>
  <si>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</si>
  <si>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</si>
  <si>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</si>
  <si>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</si>
  <si>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</si>
  <si>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</si>
  <si>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</si>
  <si>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</si>
  <si>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</si>
  <si>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</si>
  <si>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</si>
  <si>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</si>
  <si>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</si>
  <si>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</si>
  <si>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</si>
  <si>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</si>
  <si>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</si>
  <si>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</si>
  <si>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</si>
  <si>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</si>
  <si>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</si>
  <si>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</si>
  <si>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</si>
  <si>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</si>
  <si>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</si>
  <si>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</si>
  <si>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</si>
  <si>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</si>
  <si>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</si>
  <si>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</si>
  <si>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</si>
  <si>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</si>
  <si>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</si>
  <si>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</si>
  <si>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</si>
  <si>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</si>
  <si>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</si>
  <si>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</si>
  <si>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</si>
  <si>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</si>
  <si>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</si>
  <si>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</si>
  <si>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</si>
  <si>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</si>
  <si>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</si>
  <si>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</si>
  <si>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</si>
  <si>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</si>
  <si>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</si>
  <si>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</si>
  <si>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</si>
  <si>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</si>
  <si>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</si>
  <si>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</si>
  <si>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</si>
  <si>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</si>
  <si>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</si>
  <si>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</si>
  <si>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</si>
  <si>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</si>
  <si>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</si>
  <si>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</si>
  <si>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</si>
  <si>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</si>
  <si>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</si>
  <si>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</si>
  <si>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</si>
  <si>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</si>
  <si>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</si>
  <si>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</si>
  <si>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</si>
  <si>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</si>
  <si>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</si>
  <si>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</si>
  <si>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</si>
  <si>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</si>
  <si>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</si>
  <si>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</si>
  <si>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</si>
  <si>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</si>
  <si>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</si>
  <si>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</si>
  <si>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</si>
  <si>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</si>
  <si>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</si>
  <si>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</si>
  <si>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</si>
  <si>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</si>
  <si>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</si>
  <si>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</si>
  <si>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</si>
  <si>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</si>
  <si>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</si>
  <si>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</si>
  <si>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</si>
  <si>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</si>
  <si>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</si>
  <si>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</si>
  <si>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</si>
  <si>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</si>
  <si>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</si>
  <si>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</si>
  <si>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</si>
  <si>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</si>
  <si>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</si>
  <si>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</si>
  <si>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</si>
  <si>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</si>
  <si>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</si>
  <si>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</si>
  <si>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</si>
  <si>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</si>
  <si>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</si>
  <si>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</si>
  <si>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</si>
  <si>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</si>
  <si>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</si>
  <si>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</si>
  <si>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</si>
  <si>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</si>
  <si>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</si>
  <si>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</si>
  <si>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</si>
  <si>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</si>
  <si>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</si>
  <si>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</si>
  <si>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</si>
  <si>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</si>
  <si>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</si>
  <si>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</si>
  <si>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</si>
  <si>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</si>
  <si>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</si>
  <si>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</si>
  <si>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</si>
  <si>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</si>
  <si>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</si>
  <si>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</si>
  <si>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</si>
  <si>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</si>
  <si>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</si>
  <si>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</si>
  <si>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</si>
  <si>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</si>
  <si>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</si>
  <si>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</si>
  <si>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</si>
  <si>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</si>
  <si>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</si>
  <si>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</si>
  <si>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</si>
  <si>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</si>
  <si>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</si>
  <si>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</si>
  <si>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</si>
  <si>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</si>
  <si>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</si>
  <si>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</si>
  <si>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</si>
  <si>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</si>
  <si>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</si>
  <si>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</si>
  <si>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</si>
  <si>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</si>
  <si>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</si>
  <si>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</si>
  <si>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</si>
  <si>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</si>
  <si>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</si>
  <si>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</si>
  <si>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</si>
  <si>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</si>
  <si>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</si>
  <si>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</si>
  <si>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</si>
  <si>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</si>
  <si>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</si>
  <si>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</si>
  <si>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</si>
  <si>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</si>
  <si>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</si>
  <si>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</si>
  <si>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</si>
  <si>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</si>
  <si>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</si>
  <si>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</si>
  <si>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</si>
  <si>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</si>
  <si>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</si>
  <si>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</si>
  <si>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</si>
  <si>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</si>
  <si>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</si>
  <si>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</si>
  <si>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</si>
  <si>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</si>
  <si>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</si>
  <si>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</si>
  <si>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</si>
  <si>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</si>
  <si>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</si>
  <si>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</si>
  <si>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</si>
  <si>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</si>
  <si>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</si>
  <si>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</si>
  <si>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</si>
  <si>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</si>
  <si>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</si>
  <si>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</si>
  <si>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</si>
  <si>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</si>
  <si>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</si>
  <si>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</si>
  <si>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</si>
  <si>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</si>
  <si>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</si>
  <si>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</si>
  <si>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</si>
  <si>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</si>
  <si>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</si>
  <si>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</si>
  <si>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</si>
  <si>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</si>
  <si>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</si>
  <si>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</si>
  <si>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</si>
  <si>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</si>
  <si>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</si>
  <si>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</si>
  <si>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</si>
  <si>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</si>
  <si>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</si>
  <si>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</si>
  <si>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</si>
  <si>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</si>
  <si>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</si>
  <si>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</si>
  <si>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</si>
  <si>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</si>
  <si>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</si>
  <si>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</si>
  <si>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</si>
  <si>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</si>
  <si>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</si>
  <si>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</si>
  <si>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</si>
  <si>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</si>
  <si>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</si>
  <si>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</si>
  <si>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</si>
  <si>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</si>
  <si>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</si>
  <si>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</si>
  <si>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</si>
  <si>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</si>
  <si>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</si>
  <si>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</si>
  <si>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</si>
  <si>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</si>
  <si>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</si>
  <si>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</si>
  <si>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</si>
  <si>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</si>
  <si>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</si>
  <si>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</si>
  <si>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</si>
  <si>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</si>
  <si>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</si>
  <si>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</si>
  <si>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</si>
  <si>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</si>
  <si>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</si>
  <si>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</si>
  <si>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</si>
  <si>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</si>
  <si>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</si>
  <si>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</si>
  <si>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</si>
  <si>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</si>
  <si>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</si>
  <si>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</si>
  <si>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</si>
  <si>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</si>
  <si>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</si>
  <si>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</si>
  <si>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</si>
  <si>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</si>
  <si>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</si>
  <si>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</si>
  <si>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</si>
  <si>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</si>
  <si>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</si>
  <si>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</si>
  <si>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</si>
  <si>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</si>
  <si>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</si>
  <si>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</si>
  <si>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</si>
  <si>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</si>
  <si>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</si>
  <si>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2F以上可(エレベーター必須)</t>
  </si>
  <si>
    <t>不問</t>
    <rPh sb="0" eb="2">
      <t>フモン</t>
    </rPh>
    <phoneticPr fontId="1"/>
  </si>
  <si>
    <t>不可</t>
  </si>
  <si>
    <t>必ず必要</t>
  </si>
  <si>
    <t>使わない</t>
  </si>
  <si>
    <t>要</t>
  </si>
  <si>
    <t>必須</t>
  </si>
  <si>
    <t>中型トラック</t>
  </si>
  <si>
    <t>４tトラック1台と中型バス2台分の駐車場</t>
    <phoneticPr fontId="1"/>
  </si>
  <si>
    <t>トラックの横づけが難しい場合は、搬入経路に屋根があるのが望ましい（衣裳・道具等搬入の為）</t>
    <phoneticPr fontId="1"/>
  </si>
  <si>
    <t>可</t>
  </si>
  <si>
    <t>5割程度必要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</si>
</sst>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9"/>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2">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36" fillId="0" borderId="5" xfId="0" applyFont="1" applyBorder="1" applyAlignment="1">
      <alignment horizontal="left"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350875</xdr:colOff>
      <xdr:row>53</xdr:row>
      <xdr:rowOff>42162</xdr:rowOff>
    </xdr:from>
    <xdr:to>
      <xdr:col>11</xdr:col>
      <xdr:colOff>616668</xdr:colOff>
      <xdr:row>93</xdr:row>
      <xdr:rowOff>338553</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08050" y="14243937"/>
          <a:ext cx="6866618" cy="9745191"/>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317447" y="11331632"/>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610204" y="11308323"/>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573205</xdr:colOff>
      <xdr:row>54</xdr:row>
      <xdr:rowOff>125801</xdr:rowOff>
    </xdr:from>
    <xdr:to>
      <xdr:col>10</xdr:col>
      <xdr:colOff>23962</xdr:colOff>
      <xdr:row>62</xdr:row>
      <xdr:rowOff>95848</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765328" y="14485188"/>
          <a:ext cx="3943681" cy="178518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545311</xdr:colOff>
      <xdr:row>62</xdr:row>
      <xdr:rowOff>148543</xdr:rowOff>
    </xdr:from>
    <xdr:to>
      <xdr:col>10</xdr:col>
      <xdr:colOff>54086</xdr:colOff>
      <xdr:row>63</xdr:row>
      <xdr:rowOff>202609</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850236" y="16417243"/>
          <a:ext cx="4414150" cy="292191"/>
          <a:chOff x="1076477" y="14921176"/>
          <a:chExt cx="4160761" cy="339493"/>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1176"/>
            <a:ext cx="1056317" cy="33949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10</a:t>
            </a:r>
            <a:r>
              <a:rPr kumimoji="1" lang="ja-JP" altLang="en-US" sz="1100" b="1"/>
              <a:t>　ｍ</a:t>
            </a:r>
          </a:p>
        </xdr:txBody>
      </xdr:sp>
    </xdr:grpSp>
    <xdr:clientData/>
  </xdr:twoCellAnchor>
  <xdr:twoCellAnchor>
    <xdr:from>
      <xdr:col>10</xdr:col>
      <xdr:colOff>17972</xdr:colOff>
      <xdr:row>53</xdr:row>
      <xdr:rowOff>101840</xdr:rowOff>
    </xdr:from>
    <xdr:to>
      <xdr:col>10</xdr:col>
      <xdr:colOff>519971</xdr:colOff>
      <xdr:row>62</xdr:row>
      <xdr:rowOff>121181</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228272" y="14303615"/>
          <a:ext cx="501999" cy="2086266"/>
          <a:chOff x="5530724" y="13014477"/>
          <a:chExt cx="540295"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530724" y="13591814"/>
            <a:ext cx="540295"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4.5</a:t>
            </a:r>
            <a:r>
              <a:rPr kumimoji="1" lang="ja-JP" altLang="en-US" sz="1100" b="1"/>
              <a:t>ｍ</a:t>
            </a:r>
          </a:p>
        </xdr:txBody>
      </xdr:sp>
    </xdr:grpSp>
    <xdr:clientData/>
  </xdr:twoCellAnchor>
  <xdr:twoCellAnchor>
    <xdr:from>
      <xdr:col>3</xdr:col>
      <xdr:colOff>372340</xdr:colOff>
      <xdr:row>67</xdr:row>
      <xdr:rowOff>139038</xdr:rowOff>
    </xdr:from>
    <xdr:to>
      <xdr:col>10</xdr:col>
      <xdr:colOff>369618</xdr:colOff>
      <xdr:row>82</xdr:row>
      <xdr:rowOff>42277</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564463" y="17421821"/>
          <a:ext cx="4490202" cy="322800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70792" y="173148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50699" y="173015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75578" y="173015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428993" y="173015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144888" y="173015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60875" y="165944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47623" y="158747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50936" y="154605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54250" y="150298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10</xdr:col>
      <xdr:colOff>220475</xdr:colOff>
      <xdr:row>62</xdr:row>
      <xdr:rowOff>216138</xdr:rowOff>
    </xdr:from>
    <xdr:to>
      <xdr:col>11</xdr:col>
      <xdr:colOff>552962</xdr:colOff>
      <xdr:row>65</xdr:row>
      <xdr:rowOff>172357</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5890118" y="16481209"/>
          <a:ext cx="922130" cy="63657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bg2">
                  <a:lumMod val="25000"/>
                </a:schemeClr>
              </a:solidFill>
            </a:rPr>
            <a:t>スペースの確保が必要</a:t>
          </a:r>
          <a:endParaRPr kumimoji="1" lang="en-US" altLang="ja-JP" sz="1000">
            <a:solidFill>
              <a:schemeClr val="bg2">
                <a:lumMod val="25000"/>
              </a:schemeClr>
            </a:solidFill>
          </a:endParaRPr>
        </a:p>
        <a:p>
          <a:pPr algn="ctr"/>
          <a:r>
            <a:rPr kumimoji="1" lang="ja-JP" altLang="en-US" sz="1000">
              <a:solidFill>
                <a:schemeClr val="bg2">
                  <a:lumMod val="25000"/>
                </a:schemeClr>
              </a:solidFill>
            </a:rPr>
            <a:t>（ダンサー控）</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297924" y="15831379"/>
          <a:ext cx="933174" cy="6969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21372" y="144303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103500" y="144336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113821</xdr:colOff>
      <xdr:row>94</xdr:row>
      <xdr:rowOff>211902</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7344434" y="2371289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19</xdr:col>
      <xdr:colOff>108857</xdr:colOff>
      <xdr:row>87</xdr:row>
      <xdr:rowOff>14121</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368643" y="219488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2660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4156" y="120584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527171</xdr:colOff>
      <xdr:row>58</xdr:row>
      <xdr:rowOff>107830</xdr:rowOff>
    </xdr:from>
    <xdr:to>
      <xdr:col>3</xdr:col>
      <xdr:colOff>471774</xdr:colOff>
      <xdr:row>61</xdr:row>
      <xdr:rowOff>112677</xdr:rowOff>
    </xdr:to>
    <xdr:sp macro="" textlink="">
      <xdr:nvSpPr>
        <xdr:cNvPr id="23" name="テキスト ボックス 22">
          <a:extLst>
            <a:ext uri="{FF2B5EF4-FFF2-40B4-BE49-F238E27FC236}">
              <a16:creationId xmlns:a16="http://schemas.microsoft.com/office/drawing/2014/main" id="{35BA03A1-C621-4A88-AF3B-2D66270F4DE7}"/>
            </a:ext>
          </a:extLst>
        </xdr:cNvPr>
        <xdr:cNvSpPr txBox="1"/>
      </xdr:nvSpPr>
      <xdr:spPr>
        <a:xfrm>
          <a:off x="760803" y="15377783"/>
          <a:ext cx="903094" cy="68777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257595</xdr:colOff>
      <xdr:row>58</xdr:row>
      <xdr:rowOff>161745</xdr:rowOff>
    </xdr:from>
    <xdr:to>
      <xdr:col>11</xdr:col>
      <xdr:colOff>567623</xdr:colOff>
      <xdr:row>61</xdr:row>
      <xdr:rowOff>166592</xdr:rowOff>
    </xdr:to>
    <xdr:sp macro="" textlink="">
      <xdr:nvSpPr>
        <xdr:cNvPr id="225" name="テキスト ボックス 224">
          <a:extLst>
            <a:ext uri="{FF2B5EF4-FFF2-40B4-BE49-F238E27FC236}">
              <a16:creationId xmlns:a16="http://schemas.microsoft.com/office/drawing/2014/main" id="{D0E030D3-8C4F-495F-A0A8-38A227294C25}"/>
            </a:ext>
          </a:extLst>
        </xdr:cNvPr>
        <xdr:cNvSpPr txBox="1"/>
      </xdr:nvSpPr>
      <xdr:spPr>
        <a:xfrm>
          <a:off x="5942642" y="15431698"/>
          <a:ext cx="903094" cy="68777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467265</xdr:colOff>
      <xdr:row>62</xdr:row>
      <xdr:rowOff>113822</xdr:rowOff>
    </xdr:from>
    <xdr:to>
      <xdr:col>3</xdr:col>
      <xdr:colOff>151944</xdr:colOff>
      <xdr:row>64</xdr:row>
      <xdr:rowOff>64465</xdr:rowOff>
    </xdr:to>
    <xdr:sp macro="" textlink="">
      <xdr:nvSpPr>
        <xdr:cNvPr id="226" name="テキスト ボックス 225">
          <a:extLst>
            <a:ext uri="{FF2B5EF4-FFF2-40B4-BE49-F238E27FC236}">
              <a16:creationId xmlns:a16="http://schemas.microsoft.com/office/drawing/2014/main" id="{D3641BEE-9860-4AB9-AD61-36F6911F8EA7}"/>
            </a:ext>
          </a:extLst>
        </xdr:cNvPr>
        <xdr:cNvSpPr txBox="1"/>
      </xdr:nvSpPr>
      <xdr:spPr>
        <a:xfrm>
          <a:off x="700897" y="16288350"/>
          <a:ext cx="643170" cy="39394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chemeClr val="bg2">
                  <a:lumMod val="25000"/>
                </a:schemeClr>
              </a:solidFill>
            </a:rPr>
            <a:t>ピアノ移動設置位置</a:t>
          </a:r>
        </a:p>
      </xdr:txBody>
    </xdr:sp>
    <xdr:clientData/>
  </xdr:twoCellAnchor>
  <xdr:oneCellAnchor>
    <xdr:from>
      <xdr:col>1</xdr:col>
      <xdr:colOff>443303</xdr:colOff>
      <xdr:row>64</xdr:row>
      <xdr:rowOff>101839</xdr:rowOff>
    </xdr:from>
    <xdr:ext cx="777747" cy="781881"/>
    <xdr:sp macro="" textlink="">
      <xdr:nvSpPr>
        <xdr:cNvPr id="227" name="テキスト ボックス 226">
          <a:extLst>
            <a:ext uri="{FF2B5EF4-FFF2-40B4-BE49-F238E27FC236}">
              <a16:creationId xmlns:a16="http://schemas.microsoft.com/office/drawing/2014/main" id="{ED7816FA-314F-4621-8C6C-77F0E81374E9}"/>
            </a:ext>
          </a:extLst>
        </xdr:cNvPr>
        <xdr:cNvSpPr txBox="1"/>
      </xdr:nvSpPr>
      <xdr:spPr>
        <a:xfrm>
          <a:off x="676935" y="16719669"/>
          <a:ext cx="777747" cy="78188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照明</a:t>
          </a:r>
          <a:endParaRPr kumimoji="1" lang="en-US" altLang="ja-JP" sz="1050"/>
        </a:p>
        <a:p>
          <a:r>
            <a:rPr kumimoji="1" lang="ja-JP" altLang="en-US" sz="1050"/>
            <a:t>音響機材</a:t>
          </a:r>
          <a:endParaRPr kumimoji="1" lang="en-US" altLang="ja-JP" sz="1050"/>
        </a:p>
        <a:p>
          <a:r>
            <a:rPr kumimoji="1" lang="ja-JP" altLang="en-US" sz="1050"/>
            <a:t>スタッフ</a:t>
          </a:r>
          <a:endParaRPr kumimoji="1" lang="en-US" altLang="ja-JP" sz="1050"/>
        </a:p>
        <a:p>
          <a:endParaRPr kumimoji="1" lang="ja-JP" altLang="en-US" sz="1050"/>
        </a:p>
      </xdr:txBody>
    </xdr:sp>
    <xdr:clientData/>
  </xdr:oneCellAnchor>
  <xdr:twoCellAnchor>
    <xdr:from>
      <xdr:col>2</xdr:col>
      <xdr:colOff>36285</xdr:colOff>
      <xdr:row>64</xdr:row>
      <xdr:rowOff>11981</xdr:rowOff>
    </xdr:from>
    <xdr:to>
      <xdr:col>4</xdr:col>
      <xdr:colOff>80360</xdr:colOff>
      <xdr:row>68</xdr:row>
      <xdr:rowOff>208643</xdr:rowOff>
    </xdr:to>
    <xdr:cxnSp macro="">
      <xdr:nvCxnSpPr>
        <xdr:cNvPr id="228" name="直線コネクタ 227">
          <a:extLst>
            <a:ext uri="{FF2B5EF4-FFF2-40B4-BE49-F238E27FC236}">
              <a16:creationId xmlns:a16="http://schemas.microsoft.com/office/drawing/2014/main" id="{DE8D4E7E-6A04-47E9-81A1-4906E809E61F}"/>
            </a:ext>
          </a:extLst>
        </xdr:cNvPr>
        <xdr:cNvCxnSpPr/>
      </xdr:nvCxnSpPr>
      <xdr:spPr>
        <a:xfrm flipH="1">
          <a:off x="898071" y="16730624"/>
          <a:ext cx="960289" cy="110380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593066</xdr:colOff>
      <xdr:row>64</xdr:row>
      <xdr:rowOff>72400</xdr:rowOff>
    </xdr:from>
    <xdr:to>
      <xdr:col>11</xdr:col>
      <xdr:colOff>244928</xdr:colOff>
      <xdr:row>69</xdr:row>
      <xdr:rowOff>90714</xdr:rowOff>
    </xdr:to>
    <xdr:cxnSp macro="">
      <xdr:nvCxnSpPr>
        <xdr:cNvPr id="229" name="直線コネクタ 228">
          <a:extLst>
            <a:ext uri="{FF2B5EF4-FFF2-40B4-BE49-F238E27FC236}">
              <a16:creationId xmlns:a16="http://schemas.microsoft.com/office/drawing/2014/main" id="{E128FD48-C899-460B-B5AF-6E4E2F4BBAD7}"/>
            </a:ext>
          </a:extLst>
        </xdr:cNvPr>
        <xdr:cNvCxnSpPr/>
      </xdr:nvCxnSpPr>
      <xdr:spPr>
        <a:xfrm flipH="1" flipV="1">
          <a:off x="5591423" y="16791043"/>
          <a:ext cx="912791" cy="115224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60076</xdr:colOff>
      <xdr:row>84</xdr:row>
      <xdr:rowOff>210355</xdr:rowOff>
    </xdr:from>
    <xdr:ext cx="1391353" cy="506288"/>
    <xdr:sp macro="" textlink="">
      <xdr:nvSpPr>
        <xdr:cNvPr id="230" name="テキスト ボックス 229">
          <a:extLst>
            <a:ext uri="{FF2B5EF4-FFF2-40B4-BE49-F238E27FC236}">
              <a16:creationId xmlns:a16="http://schemas.microsoft.com/office/drawing/2014/main" id="{7A7EE5F3-A2A1-4A27-AD0E-BEDEE40528A0}"/>
            </a:ext>
          </a:extLst>
        </xdr:cNvPr>
        <xdr:cNvSpPr txBox="1"/>
      </xdr:nvSpPr>
      <xdr:spPr>
        <a:xfrm>
          <a:off x="3189719" y="21464712"/>
          <a:ext cx="1391353" cy="50628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a:t>照明器材</a:t>
          </a:r>
          <a:endParaRPr kumimoji="1" lang="en-US" altLang="ja-JP" sz="1600"/>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10" zoomScale="85" zoomScaleNormal="85" zoomScaleSheetLayoutView="85" workbookViewId="0">
      <selection activeCell="A2" sqref="A2:XFD2"/>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Normal="80" zoomScaleSheetLayoutView="100" workbookViewId="0">
      <selection activeCell="F5" sqref="F5"/>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1" t="s">
        <v>110</v>
      </c>
      <c r="C1" s="151"/>
      <c r="D1" s="151"/>
      <c r="E1" s="151"/>
      <c r="F1" s="151"/>
      <c r="G1" s="151"/>
      <c r="H1" s="151"/>
      <c r="I1" s="151"/>
      <c r="J1" s="151"/>
      <c r="K1" s="151"/>
      <c r="L1" s="151"/>
      <c r="M1" s="31"/>
      <c r="N1" s="54"/>
      <c r="O1" s="54"/>
      <c r="P1" s="54"/>
      <c r="Q1" s="54"/>
      <c r="R1" s="54"/>
      <c r="S1" s="54"/>
      <c r="T1" s="54"/>
      <c r="U1" s="54"/>
      <c r="V1" s="54"/>
      <c r="W1" s="54"/>
      <c r="X1" s="54"/>
      <c r="Y1" s="54"/>
      <c r="Z1" s="54"/>
    </row>
    <row r="2" spans="1:27" ht="19.899999999999999" customHeight="1" x14ac:dyDescent="0.15">
      <c r="A2" s="34"/>
      <c r="B2" s="32" t="s">
        <v>0</v>
      </c>
      <c r="C2" s="154" t="s">
        <v>218</v>
      </c>
      <c r="D2" s="155"/>
      <c r="E2" s="33" t="s">
        <v>5</v>
      </c>
      <c r="F2" s="35" t="str">
        <f>VLOOKUP($C$2,'R6_制作団体一覧'!A:H,2,FALSE)</f>
        <v>舞踊</v>
      </c>
      <c r="G2" s="32" t="s">
        <v>2</v>
      </c>
      <c r="H2" s="36" t="str">
        <f>VLOOKUP($C$2,'R6_制作団体一覧'!A:H,3,FALSE)</f>
        <v>バレエ</v>
      </c>
      <c r="I2" s="33" t="s">
        <v>20</v>
      </c>
      <c r="J2" s="35" t="str">
        <f>VLOOKUP($C$2,'R6_制作団体一覧'!A:H,5,FALSE)</f>
        <v>A区分</v>
      </c>
      <c r="K2" s="33" t="s">
        <v>3</v>
      </c>
      <c r="L2" s="35" t="str">
        <f>VLOOKUP($C$2,'R6_制作団体一覧'!A:H,6,FALSE)</f>
        <v>H</v>
      </c>
      <c r="M2" s="34"/>
      <c r="N2" s="54"/>
      <c r="O2" s="54"/>
      <c r="P2" s="54"/>
      <c r="Q2" s="54"/>
      <c r="R2" s="54"/>
      <c r="S2" s="54"/>
      <c r="T2" s="54"/>
      <c r="U2" s="54"/>
      <c r="V2" s="54"/>
      <c r="W2" s="54"/>
      <c r="X2" s="54"/>
      <c r="Y2" s="54"/>
      <c r="Z2" s="54"/>
      <c r="AA2" s="54"/>
    </row>
    <row r="3" spans="1:27" ht="19.899999999999999" customHeight="1" x14ac:dyDescent="0.15">
      <c r="A3" s="34"/>
      <c r="B3" s="33" t="s">
        <v>1</v>
      </c>
      <c r="C3" s="152" t="str">
        <f>VLOOKUP($C$2,'R6_制作団体一覧'!A:H,8,FALSE)</f>
        <v>一般社団法人　貞松・浜田バレエ団</v>
      </c>
      <c r="D3" s="152"/>
      <c r="E3" s="152"/>
      <c r="F3" s="152"/>
      <c r="G3" s="152"/>
      <c r="H3" s="33" t="s">
        <v>4</v>
      </c>
      <c r="I3" s="153" t="str">
        <f>VLOOKUP($C$2,'R6_制作団体一覧'!A:H,7,FALSE)</f>
        <v>一般社団法人貞松・浜田バレエ団</v>
      </c>
      <c r="J3" s="153"/>
      <c r="K3" s="153"/>
      <c r="L3" s="153"/>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6" t="s">
        <v>578</v>
      </c>
      <c r="C6" s="156"/>
      <c r="D6" s="156"/>
      <c r="E6" s="156"/>
      <c r="F6" s="156"/>
      <c r="G6" s="156"/>
      <c r="H6" s="156"/>
      <c r="I6" s="156"/>
      <c r="J6" s="156"/>
      <c r="K6" s="156"/>
      <c r="L6" s="156"/>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8" t="s">
        <v>41</v>
      </c>
      <c r="C13" s="129"/>
      <c r="D13" s="129"/>
      <c r="E13" s="129"/>
      <c r="F13" s="158" t="s">
        <v>582</v>
      </c>
      <c r="G13" s="159"/>
      <c r="H13" s="124" t="s">
        <v>51</v>
      </c>
      <c r="I13" s="125"/>
      <c r="J13" s="125"/>
      <c r="K13" s="58">
        <v>100</v>
      </c>
      <c r="L13" s="59" t="s">
        <v>52</v>
      </c>
      <c r="M13" s="46"/>
      <c r="N13" s="54"/>
      <c r="O13" s="54"/>
      <c r="P13" s="54"/>
      <c r="Q13" s="54"/>
      <c r="R13" s="54"/>
      <c r="S13" s="54"/>
      <c r="T13" s="54"/>
      <c r="U13" s="54"/>
      <c r="V13" s="54"/>
      <c r="W13" s="54"/>
      <c r="X13" s="54"/>
      <c r="Y13" s="54"/>
      <c r="Z13" s="54"/>
      <c r="AA13" s="54"/>
    </row>
    <row r="14" spans="1:27" ht="20.25" customHeight="1" x14ac:dyDescent="0.15">
      <c r="A14" s="46"/>
      <c r="B14" s="160" t="s">
        <v>42</v>
      </c>
      <c r="C14" s="161"/>
      <c r="D14" s="161"/>
      <c r="E14" s="162"/>
      <c r="F14" s="60" t="s">
        <v>44</v>
      </c>
      <c r="G14" s="61">
        <v>10</v>
      </c>
      <c r="H14" s="62" t="s">
        <v>43</v>
      </c>
      <c r="I14" s="63" t="s">
        <v>45</v>
      </c>
      <c r="J14" s="64">
        <v>4.5</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3"/>
      <c r="C15" s="164"/>
      <c r="D15" s="164"/>
      <c r="E15" s="165"/>
      <c r="F15" s="66" t="s">
        <v>46</v>
      </c>
      <c r="G15" s="67" t="s">
        <v>583</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6" t="s">
        <v>47</v>
      </c>
      <c r="C16" s="137"/>
      <c r="D16" s="137"/>
      <c r="E16" s="138"/>
      <c r="F16" s="71" t="s">
        <v>48</v>
      </c>
      <c r="G16" s="166" t="s">
        <v>584</v>
      </c>
      <c r="H16" s="166"/>
      <c r="I16" s="167" t="s">
        <v>49</v>
      </c>
      <c r="J16" s="168"/>
      <c r="K16" s="122" t="s">
        <v>592</v>
      </c>
      <c r="L16" s="123"/>
      <c r="M16" s="41"/>
      <c r="N16" s="54"/>
      <c r="O16" s="54"/>
      <c r="P16" s="54"/>
      <c r="Q16" s="54"/>
      <c r="R16" s="54"/>
      <c r="S16" s="54"/>
      <c r="T16" s="54"/>
      <c r="U16" s="54"/>
      <c r="V16" s="54"/>
      <c r="W16" s="54"/>
      <c r="X16" s="54"/>
      <c r="Y16" s="54"/>
      <c r="Z16" s="54"/>
      <c r="AA16" s="54"/>
    </row>
    <row r="17" spans="1:27" ht="22.9" customHeight="1" x14ac:dyDescent="0.15">
      <c r="A17" s="41"/>
      <c r="B17" s="128" t="s">
        <v>56</v>
      </c>
      <c r="C17" s="129"/>
      <c r="D17" s="129"/>
      <c r="E17" s="129"/>
      <c r="F17" s="60" t="s">
        <v>57</v>
      </c>
      <c r="G17" s="61">
        <v>2</v>
      </c>
      <c r="H17" s="62" t="s">
        <v>43</v>
      </c>
      <c r="I17" s="60" t="s">
        <v>46</v>
      </c>
      <c r="J17" s="61">
        <v>2</v>
      </c>
      <c r="K17" s="126" t="s">
        <v>43</v>
      </c>
      <c r="L17" s="127"/>
      <c r="M17" s="41"/>
      <c r="N17" s="54"/>
      <c r="O17" s="54"/>
      <c r="P17" s="54"/>
      <c r="Q17" s="54"/>
      <c r="R17" s="54"/>
      <c r="S17" s="54"/>
      <c r="T17" s="54"/>
      <c r="U17" s="54"/>
      <c r="V17" s="54"/>
      <c r="W17" s="54"/>
      <c r="X17" s="54"/>
      <c r="Y17" s="54"/>
      <c r="Z17" s="54"/>
      <c r="AA17" s="54"/>
    </row>
    <row r="18" spans="1:27" ht="22.9" customHeight="1" x14ac:dyDescent="0.15">
      <c r="A18" s="27"/>
      <c r="B18" s="128" t="s">
        <v>50</v>
      </c>
      <c r="C18" s="129"/>
      <c r="D18" s="129"/>
      <c r="E18" s="157"/>
      <c r="F18" s="146" t="s">
        <v>593</v>
      </c>
      <c r="G18" s="146"/>
      <c r="H18" s="116" t="s">
        <v>55</v>
      </c>
      <c r="I18" s="111"/>
      <c r="J18" s="111"/>
      <c r="K18" s="130" t="s">
        <v>585</v>
      </c>
      <c r="L18" s="131"/>
      <c r="M18" s="27"/>
      <c r="N18" s="54"/>
      <c r="O18" s="54"/>
      <c r="P18" s="54"/>
      <c r="Q18" s="54"/>
      <c r="R18" s="54"/>
      <c r="S18" s="54"/>
      <c r="T18" s="54"/>
      <c r="U18" s="54"/>
      <c r="V18" s="54"/>
      <c r="W18" s="54"/>
      <c r="X18" s="54"/>
      <c r="Y18" s="54"/>
      <c r="Z18" s="54"/>
      <c r="AA18" s="54"/>
    </row>
    <row r="19" spans="1:27" ht="23.45" customHeight="1" x14ac:dyDescent="0.15">
      <c r="A19" s="27"/>
      <c r="B19" s="136" t="s">
        <v>54</v>
      </c>
      <c r="C19" s="137"/>
      <c r="D19" s="137"/>
      <c r="E19" s="138"/>
      <c r="F19" s="142" t="s">
        <v>586</v>
      </c>
      <c r="G19" s="143"/>
      <c r="H19" s="134" t="s">
        <v>53</v>
      </c>
      <c r="I19" s="135"/>
      <c r="J19" s="135"/>
      <c r="K19" s="146"/>
      <c r="L19" s="147"/>
      <c r="M19" s="49"/>
      <c r="N19" s="54"/>
      <c r="O19" s="54"/>
      <c r="P19" s="54"/>
      <c r="Q19" s="54"/>
      <c r="R19" s="54"/>
      <c r="S19" s="54"/>
      <c r="T19" s="54"/>
      <c r="U19" s="54"/>
      <c r="V19" s="54"/>
      <c r="W19" s="54"/>
      <c r="X19" s="54"/>
      <c r="Y19" s="54"/>
      <c r="Z19" s="54"/>
      <c r="AA19" s="54"/>
    </row>
    <row r="20" spans="1:27" ht="23.45" customHeight="1" x14ac:dyDescent="0.15">
      <c r="A20" s="27"/>
      <c r="B20" s="139"/>
      <c r="C20" s="140"/>
      <c r="D20" s="140"/>
      <c r="E20" s="141"/>
      <c r="F20" s="144"/>
      <c r="G20" s="145"/>
      <c r="H20" s="134" t="s">
        <v>68</v>
      </c>
      <c r="I20" s="135"/>
      <c r="J20" s="135"/>
      <c r="K20" s="130" t="s">
        <v>587</v>
      </c>
      <c r="L20" s="131"/>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30" t="s">
        <v>588</v>
      </c>
      <c r="G21" s="131"/>
      <c r="H21" s="132" t="s">
        <v>59</v>
      </c>
      <c r="I21" s="133"/>
      <c r="J21" s="133"/>
      <c r="K21" s="58">
        <v>10</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589</v>
      </c>
      <c r="G22" s="119"/>
      <c r="H22" s="55" t="s">
        <v>62</v>
      </c>
      <c r="I22" s="56">
        <v>1</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2.2999999999999998</v>
      </c>
      <c r="H23" s="74" t="s">
        <v>43</v>
      </c>
      <c r="I23" s="75" t="s">
        <v>61</v>
      </c>
      <c r="J23" s="73">
        <v>8.5</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587</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t="s">
        <v>590</v>
      </c>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21" t="s">
        <v>591</v>
      </c>
      <c r="C33" s="121"/>
      <c r="D33" s="121"/>
      <c r="E33" s="121"/>
      <c r="F33" s="121"/>
      <c r="G33" s="121"/>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8" t="s">
        <v>10</v>
      </c>
      <c r="C48" s="148"/>
      <c r="D48" s="148"/>
      <c r="E48" s="148"/>
      <c r="F48" s="148"/>
      <c r="G48" s="148"/>
      <c r="H48" s="148"/>
      <c r="I48" s="148"/>
      <c r="J48" s="148"/>
      <c r="K48" s="148"/>
      <c r="L48" s="148"/>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70" t="s">
        <v>9</v>
      </c>
      <c r="C50" s="170"/>
      <c r="D50" s="170"/>
      <c r="E50" s="170"/>
      <c r="F50" s="48" t="s">
        <v>6</v>
      </c>
      <c r="G50" s="149">
        <f>G17</f>
        <v>2</v>
      </c>
      <c r="H50" s="150"/>
      <c r="I50" s="26" t="s">
        <v>7</v>
      </c>
      <c r="J50" s="149">
        <f>J17</f>
        <v>2</v>
      </c>
      <c r="K50" s="150"/>
      <c r="L50" s="25"/>
      <c r="M50" s="25"/>
      <c r="N50" s="39"/>
      <c r="X50" s="39"/>
      <c r="Y50" s="39"/>
      <c r="Z50" s="39"/>
    </row>
    <row r="51" spans="1:26" ht="16.899999999999999" customHeight="1" x14ac:dyDescent="0.15">
      <c r="A51" s="25"/>
      <c r="B51" s="171" t="s">
        <v>8</v>
      </c>
      <c r="C51" s="171"/>
      <c r="D51" s="171"/>
      <c r="E51" s="171"/>
      <c r="F51" s="171"/>
      <c r="G51" s="169" t="str">
        <f>F21</f>
        <v>必須</v>
      </c>
      <c r="H51" s="169"/>
      <c r="I51" s="169"/>
      <c r="J51" s="169"/>
      <c r="K51" s="169"/>
      <c r="L51" s="25"/>
      <c r="M51" s="25"/>
      <c r="N51" s="39"/>
      <c r="X51" s="39"/>
      <c r="Y51" s="39"/>
      <c r="Z51" s="39"/>
    </row>
    <row r="52" spans="1:26" ht="16.899999999999999" customHeight="1" x14ac:dyDescent="0.15">
      <c r="A52" s="25"/>
      <c r="B52" s="171" t="s">
        <v>12</v>
      </c>
      <c r="C52" s="171"/>
      <c r="D52" s="171"/>
      <c r="E52" s="171"/>
      <c r="F52" s="171"/>
      <c r="G52" s="169">
        <f>K21</f>
        <v>10</v>
      </c>
      <c r="H52" s="169"/>
      <c r="I52" s="169"/>
      <c r="J52" s="169"/>
      <c r="K52" s="169"/>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18">
      <formula>#REF!="令和3年度の応募時に提出した"</formula>
    </cfRule>
    <cfRule type="expression" dxfId="18" priority="19">
      <formula>#REF!="令和2年度の応募時に提出した"</formula>
    </cfRule>
    <cfRule type="expression" dxfId="17" priority="20">
      <formula>#REF!="令和元年度の応募時に提出した"</formula>
    </cfRule>
  </conditionalFormatting>
  <conditionalFormatting sqref="B13:B14 F13:F16 B16:B19 F18:F19 H19 K19">
    <cfRule type="expression" dxfId="16" priority="17">
      <formula>#REF!="令和4年度の応募時に提出した"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0">
      <formula>#REF!="令和3年度の応募時に提出した"</formula>
    </cfRule>
    <cfRule type="expression" dxfId="10" priority="11">
      <formula>#REF!="令和2年度の応募時に提出した"</formula>
    </cfRule>
    <cfRule type="expression" dxfId="9" priority="12">
      <formula>#REF!="令和元年度の応募時に提出した"</formula>
    </cfRule>
  </conditionalFormatting>
  <conditionalFormatting sqref="F17">
    <cfRule type="expression" dxfId="8" priority="9">
      <formula>#REF!="令和4年度の応募時に提出した"</formula>
    </cfRule>
  </conditionalFormatting>
  <conditionalFormatting sqref="H19:H20">
    <cfRule type="expression" dxfId="7" priority="14">
      <formula>#REF!="令和3年度の応募時に提出した"</formula>
    </cfRule>
    <cfRule type="expression" dxfId="6" priority="15">
      <formula>#REF!="令和2年度の応募時に提出した"</formula>
    </cfRule>
    <cfRule type="expression" dxfId="5" priority="16">
      <formula>#REF!="令和元年度の応募時に提出した"</formula>
    </cfRule>
  </conditionalFormatting>
  <conditionalFormatting sqref="H20">
    <cfRule type="expression" dxfId="4" priority="13">
      <formula>#REF!="令和4年度の応募時に提出した"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H109</v>
      </c>
      <c r="B2" s="83" t="str">
        <f>①ヒアリングシートについて!F2</f>
        <v>舞踊</v>
      </c>
      <c r="C2" s="83" t="str">
        <f>①ヒアリングシートについて!H2</f>
        <v>バレエ</v>
      </c>
      <c r="D2" s="83" t="str">
        <f>①ヒアリングシートについて!J2</f>
        <v>A区分</v>
      </c>
      <c r="E2" s="83" t="str">
        <f>①ヒアリングシートについて!L2</f>
        <v>H</v>
      </c>
      <c r="F2" s="83" t="str">
        <f>①ヒアリングシートについて!C3</f>
        <v>一般社団法人　貞松・浜田バレエ団</v>
      </c>
      <c r="G2" s="83" t="str">
        <f>①ヒアリングシートについて!I3</f>
        <v>一般社団法人貞松・浜田バレエ団</v>
      </c>
      <c r="H2" s="83" t="str">
        <f>①ヒアリングシートについて!F13</f>
        <v>2F以上可(エレベーター必須)</v>
      </c>
      <c r="I2" s="83">
        <f>①ヒアリングシートについて!K13</f>
        <v>100</v>
      </c>
      <c r="J2" s="83">
        <f>①ヒアリングシートについて!G14</f>
        <v>10</v>
      </c>
      <c r="K2" s="83">
        <f>①ヒアリングシートについて!J14</f>
        <v>4.5</v>
      </c>
      <c r="L2" s="83" t="str">
        <f>①ヒアリングシートについて!G15</f>
        <v>不問</v>
      </c>
      <c r="M2" s="83" t="str">
        <f>①ヒアリングシートについて!G16</f>
        <v>不可</v>
      </c>
      <c r="N2" s="83" t="str">
        <f>①ヒアリングシートについて!K16</f>
        <v>可</v>
      </c>
      <c r="O2" s="83">
        <f>①ヒアリングシートについて!G17</f>
        <v>2</v>
      </c>
      <c r="P2" s="83">
        <f>①ヒアリングシートについて!J17</f>
        <v>2</v>
      </c>
      <c r="Q2" s="83" t="str">
        <f>①ヒアリングシートについて!F18</f>
        <v>5割程度必要</v>
      </c>
      <c r="R2" s="83" t="str">
        <f>①ヒアリングシートについて!K18</f>
        <v>必ず必要</v>
      </c>
      <c r="S2" s="83" t="str">
        <f>①ヒアリングシートについて!F19</f>
        <v>使わない</v>
      </c>
      <c r="T2" s="83">
        <f>①ヒアリングシートについて!K19</f>
        <v>0</v>
      </c>
      <c r="U2" s="83" t="str">
        <f>①ヒアリングシートについて!K20</f>
        <v>要</v>
      </c>
      <c r="V2" s="83" t="str">
        <f>①ヒアリングシートについて!F21</f>
        <v>必須</v>
      </c>
      <c r="W2" s="83">
        <f>①ヒアリングシートについて!K21</f>
        <v>10</v>
      </c>
      <c r="X2" s="83" t="str">
        <f>①ヒアリングシートについて!F22</f>
        <v>中型トラック</v>
      </c>
      <c r="Y2" s="83">
        <f>①ヒアリングシートについて!I22</f>
        <v>1</v>
      </c>
      <c r="Z2" s="83">
        <f>①ヒアリングシートについて!G23</f>
        <v>2.2999999999999998</v>
      </c>
      <c r="AA2" s="83">
        <f>①ヒアリングシートについて!J23</f>
        <v>8.5</v>
      </c>
      <c r="AB2" s="83" t="str">
        <f>①ヒアリングシートについて!F27</f>
        <v>要</v>
      </c>
      <c r="AC2" s="83">
        <f>①ヒアリングシートについて!F28</f>
        <v>0</v>
      </c>
      <c r="AD2" s="83" t="str">
        <f>①ヒアリングシートについて!B32</f>
        <v>４tトラック1台と中型バス2台分の駐車場</v>
      </c>
      <c r="AE2" s="83" t="str">
        <f>①ヒアリングシートについて!B33</f>
        <v>トラックの横づけが難しい場合は、搬入経路に屋根があるのが望ましい（衣裳・道具等搬入の為）</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kodomo027</cp:lastModifiedBy>
  <cp:lastPrinted>2023-10-30T11:01:16Z</cp:lastPrinted>
  <dcterms:created xsi:type="dcterms:W3CDTF">2017-09-27T00:12:11Z</dcterms:created>
  <dcterms:modified xsi:type="dcterms:W3CDTF">2023-11-08T08:19:22Z</dcterms:modified>
</cp:coreProperties>
</file>