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一覧反映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<sst xmlns="http://schemas.openxmlformats.org/spreadsheetml/2006/main" count="1348" uniqueCount="595">
  <si>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</si>
  <si>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</si>
  <si>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</si>
  <si>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</si>
  <si>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</si>
  <si>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</si>
  <si>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</si>
  <si>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</si>
  <si>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</si>
  <si>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</si>
  <si>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</si>
  <si>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</si>
  <si>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</si>
  <si>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</si>
  <si>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</si>
  <si>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</si>
  <si>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</si>
  <si>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</si>
  <si>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</si>
  <si>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</si>
  <si>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</si>
  <si>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</si>
  <si>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</si>
  <si>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</si>
  <si>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</si>
  <si>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</si>
  <si>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</si>
  <si>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</si>
  <si>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</si>
  <si>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</si>
  <si>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</si>
  <si>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</si>
  <si>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</si>
  <si>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</si>
  <si>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</si>
  <si>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</si>
  <si>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</si>
  <si>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</si>
  <si>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</si>
  <si>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</si>
  <si>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</si>
  <si>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</si>
  <si>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</si>
  <si>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</si>
  <si>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</si>
  <si>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</si>
  <si>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</si>
  <si>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</si>
  <si>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</si>
  <si>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</si>
  <si>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</si>
  <si>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</si>
  <si>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</si>
  <si>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</si>
  <si>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</si>
  <si>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</si>
  <si>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</si>
  <si>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</si>
  <si>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</si>
  <si>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</si>
  <si>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</si>
  <si>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</si>
  <si>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</si>
  <si>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</si>
  <si>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</si>
  <si>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</si>
  <si>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</si>
  <si>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</si>
  <si>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</si>
  <si>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</si>
  <si>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</si>
  <si>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</si>
  <si>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</si>
  <si>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</si>
  <si>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</si>
  <si>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</si>
  <si>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</si>
  <si>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</si>
  <si>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</si>
  <si>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</si>
  <si>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</si>
  <si>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</si>
  <si>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</si>
  <si>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</si>
  <si>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</si>
  <si>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</si>
  <si>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</si>
  <si>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</si>
  <si>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</si>
  <si>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</si>
  <si>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</si>
  <si>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</si>
  <si>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</si>
  <si>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</si>
  <si>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</si>
  <si>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</si>
  <si>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</si>
  <si>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</si>
  <si>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</si>
  <si>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</si>
  <si>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</si>
  <si>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</si>
  <si>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</si>
  <si>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</si>
  <si>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</si>
  <si>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</si>
  <si>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</si>
  <si>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</si>
  <si>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</si>
  <si>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</si>
  <si>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</si>
  <si>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</si>
  <si>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</si>
  <si>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</si>
  <si>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</si>
  <si>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</si>
  <si>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</si>
  <si>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</si>
  <si>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</si>
  <si>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</si>
  <si>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</si>
  <si>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</si>
  <si>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</si>
  <si>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</si>
  <si>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</si>
  <si>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</si>
  <si>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</si>
  <si>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</si>
  <si>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</si>
  <si>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</si>
  <si>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</si>
  <si>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</si>
  <si>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</si>
  <si>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</si>
  <si>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</si>
  <si>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</si>
  <si>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</si>
  <si>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</si>
  <si>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</si>
  <si>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</si>
  <si>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</si>
  <si>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</si>
  <si>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</si>
  <si>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</si>
  <si>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</si>
  <si>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</si>
  <si>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</si>
  <si>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</si>
  <si>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</si>
  <si>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</si>
  <si>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</si>
  <si>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</si>
  <si>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</si>
  <si>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</si>
  <si>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</si>
  <si>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</si>
  <si>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</si>
  <si>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</si>
  <si>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</si>
  <si>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</si>
  <si>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</si>
  <si>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</si>
  <si>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</si>
  <si>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</si>
  <si>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</si>
  <si>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</si>
  <si>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</si>
  <si>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</si>
  <si>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</si>
  <si>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</si>
  <si>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</si>
  <si>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</si>
  <si>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</si>
  <si>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</si>
  <si>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</si>
  <si>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</si>
  <si>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</si>
  <si>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</si>
  <si>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</si>
  <si>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</si>
  <si>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</si>
  <si>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</si>
  <si>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</si>
  <si>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</si>
  <si>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</si>
  <si>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</si>
  <si>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</si>
  <si>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</si>
  <si>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</si>
  <si>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</si>
  <si>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</si>
  <si>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</si>
  <si>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</si>
  <si>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</si>
  <si>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</si>
  <si>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</si>
  <si>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</si>
  <si>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</si>
  <si>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</si>
  <si>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</si>
  <si>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</si>
  <si>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</si>
  <si>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</si>
  <si>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</si>
  <si>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</si>
  <si>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</si>
  <si>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</si>
  <si>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</si>
  <si>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</si>
  <si>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</si>
  <si>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</si>
  <si>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</si>
  <si>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</si>
  <si>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</si>
  <si>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</si>
  <si>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</si>
  <si>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</si>
  <si>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</si>
  <si>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</si>
  <si>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</si>
  <si>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</si>
  <si>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</si>
  <si>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</si>
  <si>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</si>
  <si>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</si>
  <si>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</si>
  <si>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</si>
  <si>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</si>
  <si>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</si>
  <si>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</si>
  <si>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</si>
  <si>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</si>
  <si>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</si>
  <si>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</si>
  <si>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</si>
  <si>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</si>
  <si>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</si>
  <si>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</si>
  <si>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</si>
  <si>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</si>
  <si>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</si>
  <si>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</si>
  <si>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</si>
  <si>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</si>
  <si>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</si>
  <si>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</si>
  <si>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</si>
  <si>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</si>
  <si>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</si>
  <si>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</si>
  <si>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</si>
  <si>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</si>
  <si>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</si>
  <si>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</si>
  <si>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</si>
  <si>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</si>
  <si>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</si>
  <si>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</si>
  <si>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</si>
  <si>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</si>
  <si>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</si>
  <si>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</si>
  <si>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</si>
  <si>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</si>
  <si>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</si>
  <si>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</si>
  <si>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</si>
  <si>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</si>
  <si>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</si>
  <si>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</si>
  <si>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</si>
  <si>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</si>
  <si>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</si>
  <si>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</si>
  <si>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</si>
  <si>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</si>
  <si>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</si>
  <si>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</si>
  <si>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</si>
  <si>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</si>
  <si>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</si>
  <si>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</si>
  <si>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</si>
  <si>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</si>
  <si>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</si>
  <si>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</si>
  <si>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</si>
  <si>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</si>
  <si>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</si>
  <si>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</si>
  <si>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</si>
  <si>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</si>
  <si>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</si>
  <si>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</si>
  <si>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</si>
  <si>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</si>
  <si>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</si>
  <si>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</si>
  <si>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</si>
  <si>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</si>
  <si>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</si>
  <si>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</si>
  <si>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</si>
  <si>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</si>
  <si>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</si>
  <si>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</si>
  <si>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</si>
  <si>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</si>
  <si>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</si>
  <si>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</si>
  <si>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</si>
  <si>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</si>
  <si>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</si>
  <si>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</si>
  <si>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</si>
  <si>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</si>
  <si>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</si>
  <si>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</si>
  <si>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</si>
  <si>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</si>
  <si>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</si>
  <si>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</si>
  <si>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</si>
  <si>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</si>
  <si>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</si>
  <si>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</si>
  <si>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</si>
  <si>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</si>
  <si>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</si>
  <si>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</si>
  <si>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</si>
  <si>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</si>
  <si>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</si>
  <si>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</si>
  <si>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</si>
  <si>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</si>
  <si>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</si>
  <si>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</si>
  <si>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</si>
  <si>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</si>
  <si>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</si>
  <si>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</si>
  <si>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</si>
  <si>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</si>
  <si>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</si>
  <si>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</si>
  <si>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</si>
  <si>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</si>
  <si>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</si>
  <si>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</si>
  <si>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</si>
  <si>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</si>
  <si>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</si>
  <si>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</si>
  <si>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</si>
  <si>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</si>
  <si>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</si>
  <si>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</si>
  <si>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</si>
  <si>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</si>
  <si>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</si>
  <si>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</si>
  <si>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</si>
  <si>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</si>
  <si>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</si>
  <si>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</si>
  <si>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</si>
  <si>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</si>
  <si>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</si>
  <si>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</si>
  <si>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</si>
  <si>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</si>
  <si>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</si>
  <si>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</si>
  <si>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</si>
  <si>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</si>
  <si>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</si>
  <si>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</si>
  <si>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</si>
  <si>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</si>
  <si>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</si>
  <si>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</si>
  <si>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</si>
  <si>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</si>
  <si>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</si>
  <si>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</si>
  <si>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</si>
  <si>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</si>
  <si>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</si>
  <si>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</si>
  <si>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</si>
  <si>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</si>
  <si>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</si>
  <si>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</si>
  <si>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</si>
  <si>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</si>
  <si>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</si>
  <si>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</si>
  <si>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</si>
  <si>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</si>
  <si>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</si>
  <si>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</si>
  <si>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</si>
  <si>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</si>
  <si>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</si>
  <si>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</si>
  <si>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</si>
  <si>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</si>
  <si>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</si>
  <si>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</si>
  <si>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</si>
  <si>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</si>
  <si>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</si>
  <si>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</si>
  <si>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</si>
  <si>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</si>
  <si>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</si>
  <si>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</si>
  <si>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</si>
  <si>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</si>
  <si>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</si>
  <si>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</si>
  <si>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</si>
  <si>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</si>
  <si>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</si>
  <si>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</si>
  <si>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</si>
  <si>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</si>
  <si>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</si>
  <si>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</si>
  <si>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</si>
  <si>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</si>
  <si>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</si>
  <si>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</si>
  <si>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</si>
  <si>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</si>
  <si>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</si>
  <si>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</si>
  <si>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</si>
  <si>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</si>
  <si>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</si>
  <si>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</si>
  <si>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</si>
  <si>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</si>
  <si>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</si>
  <si>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</si>
  <si>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</si>
  <si>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</si>
  <si>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</si>
  <si>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</si>
  <si>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</si>
  <si>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</si>
  <si>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</si>
  <si>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</si>
  <si>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</si>
  <si>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</si>
  <si>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</si>
  <si>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</si>
  <si>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</si>
  <si>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</si>
  <si>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</si>
  <si>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</si>
  <si>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</si>
  <si>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</si>
  <si>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</si>
  <si>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</si>
  <si>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</si>
  <si>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</si>
  <si>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</si>
  <si>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</si>
  <si>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</si>
  <si>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</si>
  <si>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</si>
  <si>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</si>
  <si>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</si>
  <si>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</si>
  <si>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</si>
  <si>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</si>
  <si>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</si>
  <si>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</si>
  <si>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</si>
  <si>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</si>
  <si>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</si>
  <si>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</si>
  <si>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</si>
  <si>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</si>
  <si>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</si>
  <si>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</si>
  <si>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</si>
  <si>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</si>
  <si>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</si>
  <si>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</si>
  <si>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</si>
  <si>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</si>
  <si>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</si>
  <si>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</si>
  <si>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</si>
  <si>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</si>
  <si>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</si>
  <si>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</si>
  <si>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</si>
  <si>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</si>
  <si>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</si>
  <si>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</si>
  <si>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</si>
  <si>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</si>
  <si>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</si>
  <si>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</si>
  <si>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</si>
  <si>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</si>
  <si>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</si>
  <si>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</si>
  <si>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</si>
  <si>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</si>
  <si>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</si>
  <si>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</si>
  <si>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</si>
  <si>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</si>
  <si>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</si>
  <si>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</si>
  <si>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</si>
  <si>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</si>
  <si>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</si>
  <si>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</si>
  <si>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</si>
  <si>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</si>
  <si>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</si>
  <si>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</si>
  <si>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</si>
  <si>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</si>
  <si>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</si>
  <si>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</si>
  <si>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</si>
  <si>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</si>
  <si>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</si>
  <si>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</si>
  <si>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</si>
  <si>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</si>
  <si>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</si>
  <si>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</si>
  <si>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</si>
  <si>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</si>
  <si>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</si>
  <si>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</si>
  <si>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</si>
  <si>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</si>
  <si>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</si>
  <si>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</si>
  <si>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</si>
  <si>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</si>
  <si>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</si>
  <si>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</si>
  <si>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</si>
  <si>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</si>
  <si>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</si>
  <si>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</si>
  <si>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</si>
  <si>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</si>
  <si>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</si>
  <si>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</si>
  <si>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</si>
  <si>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</si>
  <si>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</si>
  <si>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</si>
  <si>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</si>
  <si>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</si>
  <si>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</si>
  <si>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</si>
  <si>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</si>
  <si>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</si>
  <si>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</si>
  <si>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</si>
  <si>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</si>
  <si>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</si>
  <si>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</si>
  <si>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</si>
  <si>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</si>
  <si>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</si>
  <si>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</si>
  <si>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</si>
  <si>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</si>
  <si>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</si>
  <si>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7割程度必要</t>
  </si>
  <si>
    <t>なくても良い</t>
  </si>
  <si>
    <t>使わない</t>
  </si>
  <si>
    <t>応相談</t>
  </si>
  <si>
    <t>中型トラック</t>
  </si>
  <si>
    <t>要</t>
  </si>
  <si>
    <t>ワークショップでピアノをお借りします。</t>
    <rPh sb="13" eb="14">
      <t>カ</t>
    </rPh>
    <phoneticPr fontId="1"/>
  </si>
  <si>
    <t>制限なし</t>
  </si>
  <si>
    <t>条件が合えば可</t>
  </si>
  <si>
    <t>不可</t>
  </si>
  <si>
    <t>なし</t>
  </si>
  <si>
    <t>体育館2F以上なら時間要相談</t>
    <rPh sb="0" eb="3">
      <t>タイイクカン</t>
    </rPh>
    <rPh sb="5" eb="7">
      <t>イジョウ</t>
    </rPh>
    <rPh sb="9" eb="14">
      <t>ジカンヨウソウダン</t>
    </rPh>
    <phoneticPr fontId="1"/>
  </si>
  <si>
    <t>J131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</si>
</sst>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571579</xdr:colOff>
      <xdr:row>67</xdr:row>
      <xdr:rowOff>82331</xdr:rowOff>
    </xdr:from>
    <xdr:to>
      <xdr:col>3</xdr:col>
      <xdr:colOff>304720</xdr:colOff>
      <xdr:row>73</xdr:row>
      <xdr:rowOff>228705</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rot="7244229">
          <a:off x="418878" y="17982084"/>
          <a:ext cx="1602082" cy="775499"/>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362856</xdr:colOff>
      <xdr:row>54</xdr:row>
      <xdr:rowOff>24189</xdr:rowOff>
    </xdr:from>
    <xdr:to>
      <xdr:col>18</xdr:col>
      <xdr:colOff>386637</xdr:colOff>
      <xdr:row>94</xdr:row>
      <xdr:rowOff>63240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0"/>
          <a:ext cx="10402436" cy="9833627"/>
          <a:chOff x="362857" y="10982477"/>
          <a:chExt cx="8691900" cy="709578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7946761" y="10987214"/>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2854287" y="17761856"/>
            <a:ext cx="681654" cy="211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1.8m</a:t>
            </a:r>
            <a:endParaRPr kumimoji="1" lang="ja-JP" altLang="en-US" sz="1200" b="1">
              <a:solidFill>
                <a:schemeClr val="accent5">
                  <a:lumMod val="60000"/>
                  <a:lumOff val="40000"/>
                </a:schemeClr>
              </a:solidFill>
            </a:endParaRPr>
          </a:p>
        </xdr:txBody>
      </xdr:sp>
    </xdr:grpSp>
    <xdr:clientData/>
  </xdr:twoCellAnchor>
  <xdr:twoCellAnchor>
    <xdr:from>
      <xdr:col>3</xdr:col>
      <xdr:colOff>557122</xdr:colOff>
      <xdr:row>64</xdr:row>
      <xdr:rowOff>138927</xdr:rowOff>
    </xdr:from>
    <xdr:to>
      <xdr:col>10</xdr:col>
      <xdr:colOff>0</xdr:colOff>
      <xdr:row>71</xdr:row>
      <xdr:rowOff>197689</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860070" y="16897535"/>
          <a:ext cx="4349152" cy="175708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566109</xdr:colOff>
      <xdr:row>71</xdr:row>
      <xdr:rowOff>200590</xdr:rowOff>
    </xdr:from>
    <xdr:to>
      <xdr:col>9</xdr:col>
      <xdr:colOff>700896</xdr:colOff>
      <xdr:row>72</xdr:row>
      <xdr:rowOff>233689</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869057" y="18657524"/>
          <a:ext cx="4304221"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10</a:t>
            </a:r>
            <a:r>
              <a:rPr kumimoji="1" lang="ja-JP" altLang="en-US" sz="1100" b="1"/>
              <a:t>　ｍ</a:t>
            </a:r>
          </a:p>
        </xdr:txBody>
      </xdr:sp>
    </xdr:grpSp>
    <xdr:clientData/>
  </xdr:twoCellAnchor>
  <xdr:twoCellAnchor>
    <xdr:from>
      <xdr:col>8</xdr:col>
      <xdr:colOff>369410</xdr:colOff>
      <xdr:row>64</xdr:row>
      <xdr:rowOff>89859</xdr:rowOff>
    </xdr:from>
    <xdr:to>
      <xdr:col>9</xdr:col>
      <xdr:colOff>454078</xdr:colOff>
      <xdr:row>73</xdr:row>
      <xdr:rowOff>8985</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194811" y="16848467"/>
          <a:ext cx="731649" cy="2102688"/>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a:t>
            </a:r>
            <a:r>
              <a:rPr kumimoji="1" lang="ja-JP" altLang="en-US" sz="1100" b="1"/>
              <a:t>　ｍ</a:t>
            </a:r>
          </a:p>
        </xdr:txBody>
      </xdr:sp>
    </xdr:grpSp>
    <xdr:clientData/>
  </xdr:twoCellAnchor>
  <xdr:twoCellAnchor>
    <xdr:from>
      <xdr:col>16</xdr:col>
      <xdr:colOff>17971</xdr:colOff>
      <xdr:row>92</xdr:row>
      <xdr:rowOff>71887</xdr:rowOff>
    </xdr:from>
    <xdr:to>
      <xdr:col>20</xdr:col>
      <xdr:colOff>34146</xdr:colOff>
      <xdr:row>99</xdr:row>
      <xdr:rowOff>171073</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9560943" y="23623797"/>
          <a:ext cx="2208722" cy="177954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222768</xdr:colOff>
      <xdr:row>54</xdr:row>
      <xdr:rowOff>62902</xdr:rowOff>
    </xdr:from>
    <xdr:to>
      <xdr:col>10</xdr:col>
      <xdr:colOff>218125</xdr:colOff>
      <xdr:row>63</xdr:row>
      <xdr:rowOff>210310</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5695150" y="14521133"/>
          <a:ext cx="732197" cy="220516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4</a:t>
            </a:r>
            <a:r>
              <a:rPr kumimoji="1" lang="ja-JP" altLang="en-US" sz="1400" b="1" baseline="0"/>
              <a:t> </a:t>
            </a:r>
            <a:r>
              <a:rPr kumimoji="1" lang="ja-JP" altLang="en-US" sz="1400" b="1"/>
              <a:t>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417838</xdr:colOff>
      <xdr:row>68</xdr:row>
      <xdr:rowOff>64854</xdr:rowOff>
    </xdr:from>
    <xdr:to>
      <xdr:col>19</xdr:col>
      <xdr:colOff>207222</xdr:colOff>
      <xdr:row>77</xdr:row>
      <xdr:rowOff>131115</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8316399" y="17793934"/>
          <a:ext cx="3078205" cy="224982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134788</xdr:colOff>
      <xdr:row>54</xdr:row>
      <xdr:rowOff>143774</xdr:rowOff>
    </xdr:from>
    <xdr:to>
      <xdr:col>9</xdr:col>
      <xdr:colOff>485236</xdr:colOff>
      <xdr:row>63</xdr:row>
      <xdr:rowOff>152759</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084717" y="14602005"/>
          <a:ext cx="3872901" cy="206674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3</xdr:col>
      <xdr:colOff>623319</xdr:colOff>
      <xdr:row>61</xdr:row>
      <xdr:rowOff>210552</xdr:rowOff>
    </xdr:from>
    <xdr:to>
      <xdr:col>9</xdr:col>
      <xdr:colOff>593066</xdr:colOff>
      <xdr:row>62</xdr:row>
      <xdr:rowOff>201331</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926267" y="16241307"/>
          <a:ext cx="4139181" cy="233397"/>
          <a:chOff x="1076477" y="14919942"/>
          <a:chExt cx="4160761" cy="357679"/>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19942"/>
            <a:ext cx="731911" cy="35767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200" b="1"/>
              <a:t>8</a:t>
            </a:r>
            <a:r>
              <a:rPr kumimoji="1" lang="ja-JP" altLang="en-US" sz="1400" b="1" baseline="0"/>
              <a:t> </a:t>
            </a:r>
            <a:r>
              <a:rPr kumimoji="1" lang="ja-JP" altLang="en-US" sz="1400" b="1"/>
              <a:t>ｍ</a:t>
            </a:r>
          </a:p>
        </xdr:txBody>
      </xdr:sp>
    </xdr:grpSp>
    <xdr:clientData/>
  </xdr:twoCellAnchor>
  <xdr:twoCellAnchor>
    <xdr:from>
      <xdr:col>8</xdr:col>
      <xdr:colOff>386391</xdr:colOff>
      <xdr:row>91</xdr:row>
      <xdr:rowOff>152759</xdr:rowOff>
    </xdr:from>
    <xdr:to>
      <xdr:col>9</xdr:col>
      <xdr:colOff>673939</xdr:colOff>
      <xdr:row>93</xdr:row>
      <xdr:rowOff>206672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5211792" y="23462051"/>
          <a:ext cx="934529" cy="53914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4</xdr:col>
      <xdr:colOff>80872</xdr:colOff>
      <xdr:row>91</xdr:row>
      <xdr:rowOff>179717</xdr:rowOff>
    </xdr:from>
    <xdr:to>
      <xdr:col>5</xdr:col>
      <xdr:colOff>380718</xdr:colOff>
      <xdr:row>93</xdr:row>
      <xdr:rowOff>197689</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2030801" y="23489009"/>
          <a:ext cx="946827" cy="50320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9</xdr:col>
      <xdr:colOff>233318</xdr:colOff>
      <xdr:row>60</xdr:row>
      <xdr:rowOff>71887</xdr:rowOff>
    </xdr:from>
    <xdr:to>
      <xdr:col>11</xdr:col>
      <xdr:colOff>543604</xdr:colOff>
      <xdr:row>61</xdr:row>
      <xdr:rowOff>115690</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5705700" y="15877995"/>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xdr:col>
      <xdr:colOff>404363</xdr:colOff>
      <xdr:row>60</xdr:row>
      <xdr:rowOff>200990</xdr:rowOff>
    </xdr:from>
    <xdr:to>
      <xdr:col>4</xdr:col>
      <xdr:colOff>455653</xdr:colOff>
      <xdr:row>62</xdr:row>
      <xdr:rowOff>9442</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664953" y="16007098"/>
          <a:ext cx="1740629" cy="275717"/>
          <a:chOff x="13749130" y="11015869"/>
          <a:chExt cx="1540566" cy="283181"/>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641455" cy="2831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xdr:col>
      <xdr:colOff>8986</xdr:colOff>
      <xdr:row>73</xdr:row>
      <xdr:rowOff>117162</xdr:rowOff>
    </xdr:from>
    <xdr:to>
      <xdr:col>11</xdr:col>
      <xdr:colOff>161745</xdr:colOff>
      <xdr:row>89</xdr:row>
      <xdr:rowOff>197688</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952500" y="19059332"/>
          <a:ext cx="6065448" cy="3962413"/>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456872</xdr:colOff>
      <xdr:row>76</xdr:row>
      <xdr:rowOff>222382</xdr:rowOff>
    </xdr:from>
    <xdr:ext cx="917961" cy="262854"/>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717462" y="19892406"/>
          <a:ext cx="917961" cy="26285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持ち込み</a:t>
          </a:r>
          <a:r>
            <a:rPr kumimoji="1" lang="ja-JP" altLang="en-US" sz="1200"/>
            <a:t>幕</a:t>
          </a:r>
        </a:p>
      </xdr:txBody>
    </xdr:sp>
    <xdr:clientData/>
  </xdr:oneCellAnchor>
  <xdr:oneCellAnchor>
    <xdr:from>
      <xdr:col>10</xdr:col>
      <xdr:colOff>513993</xdr:colOff>
      <xdr:row>63</xdr:row>
      <xdr:rowOff>132250</xdr:rowOff>
    </xdr:from>
    <xdr:ext cx="492443" cy="292452"/>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6723215" y="16648241"/>
          <a:ext cx="492443" cy="2924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楽屋</a:t>
          </a:r>
        </a:p>
      </xdr:txBody>
    </xdr:sp>
    <xdr:clientData/>
  </xdr:oneCellAnchor>
  <xdr:oneCellAnchor>
    <xdr:from>
      <xdr:col>2</xdr:col>
      <xdr:colOff>59905</xdr:colOff>
      <xdr:row>69</xdr:row>
      <xdr:rowOff>208684</xdr:rowOff>
    </xdr:from>
    <xdr:ext cx="364202"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1003419" y="18180382"/>
          <a:ext cx="364202"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船</a:t>
          </a:r>
        </a:p>
      </xdr:txBody>
    </xdr:sp>
    <xdr:clientData/>
  </xdr:oneCellAnchor>
  <xdr:oneCellAnchor>
    <xdr:from>
      <xdr:col>1</xdr:col>
      <xdr:colOff>581187</xdr:colOff>
      <xdr:row>63</xdr:row>
      <xdr:rowOff>144820</xdr:rowOff>
    </xdr:from>
    <xdr:ext cx="492443" cy="292452"/>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841777" y="16660811"/>
          <a:ext cx="492443" cy="2924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楽屋</a:t>
          </a:r>
        </a:p>
      </xdr:txBody>
    </xdr:sp>
    <xdr:clientData/>
  </xdr:oneCellAnchor>
  <xdr:twoCellAnchor>
    <xdr:from>
      <xdr:col>1</xdr:col>
      <xdr:colOff>368419</xdr:colOff>
      <xdr:row>64</xdr:row>
      <xdr:rowOff>44929</xdr:rowOff>
    </xdr:from>
    <xdr:to>
      <xdr:col>3</xdr:col>
      <xdr:colOff>601694</xdr:colOff>
      <xdr:row>66</xdr:row>
      <xdr:rowOff>17972</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629009" y="16803537"/>
          <a:ext cx="1275633" cy="45827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694552</xdr:colOff>
      <xdr:row>64</xdr:row>
      <xdr:rowOff>62902</xdr:rowOff>
    </xdr:from>
    <xdr:to>
      <xdr:col>11</xdr:col>
      <xdr:colOff>646981</xdr:colOff>
      <xdr:row>66</xdr:row>
      <xdr:rowOff>125802</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6166934" y="16821510"/>
          <a:ext cx="1336250" cy="54813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26958</xdr:colOff>
      <xdr:row>51</xdr:row>
      <xdr:rowOff>143774</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9488479" y="13918221"/>
          <a:ext cx="1725861" cy="2781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494222</xdr:colOff>
      <xdr:row>70</xdr:row>
      <xdr:rowOff>206675</xdr:rowOff>
    </xdr:from>
    <xdr:to>
      <xdr:col>11</xdr:col>
      <xdr:colOff>566108</xdr:colOff>
      <xdr:row>78</xdr:row>
      <xdr:rowOff>89859</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5966604" y="18420991"/>
          <a:ext cx="1455707" cy="182412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341462</xdr:colOff>
      <xdr:row>70</xdr:row>
      <xdr:rowOff>80873</xdr:rowOff>
    </xdr:from>
    <xdr:to>
      <xdr:col>4</xdr:col>
      <xdr:colOff>107830</xdr:colOff>
      <xdr:row>77</xdr:row>
      <xdr:rowOff>224646</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H="1">
          <a:off x="602052" y="18295189"/>
          <a:ext cx="1455707" cy="184209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260590</xdr:colOff>
      <xdr:row>65</xdr:row>
      <xdr:rowOff>104191</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8707288" y="17105417"/>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17</xdr:col>
      <xdr:colOff>431320</xdr:colOff>
      <xdr:row>65</xdr:row>
      <xdr:rowOff>90157</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10522428" y="17091383"/>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494222</xdr:colOff>
      <xdr:row>83</xdr:row>
      <xdr:rowOff>238861</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8940920" y="21607210"/>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15</xdr:col>
      <xdr:colOff>197688</xdr:colOff>
      <xdr:row>81</xdr:row>
      <xdr:rowOff>32178</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192523" y="20915291"/>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444219</xdr:colOff>
      <xdr:row>54</xdr:row>
      <xdr:rowOff>83093</xdr:rowOff>
    </xdr:from>
    <xdr:to>
      <xdr:col>1</xdr:col>
      <xdr:colOff>671190</xdr:colOff>
      <xdr:row>63</xdr:row>
      <xdr:rowOff>62901</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04809" y="14541324"/>
          <a:ext cx="226971" cy="203756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63</xdr:row>
      <xdr:rowOff>170731</xdr:rowOff>
    </xdr:from>
    <xdr:to>
      <xdr:col>1</xdr:col>
      <xdr:colOff>197688</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42047" y="16686722"/>
          <a:ext cx="216231" cy="748880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57</xdr:row>
      <xdr:rowOff>195365</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0" y="15327535"/>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1</xdr:col>
      <xdr:colOff>152759</xdr:colOff>
      <xdr:row>78</xdr:row>
      <xdr:rowOff>118890</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413349" y="2027414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10</xdr:col>
      <xdr:colOff>17971</xdr:colOff>
      <xdr:row>76</xdr:row>
      <xdr:rowOff>62901</xdr:rowOff>
    </xdr:from>
    <xdr:ext cx="898585" cy="296533"/>
    <xdr:sp macro="" textlink="">
      <xdr:nvSpPr>
        <xdr:cNvPr id="15" name="テキスト ボックス 14">
          <a:extLst>
            <a:ext uri="{FF2B5EF4-FFF2-40B4-BE49-F238E27FC236}">
              <a16:creationId xmlns:a16="http://schemas.microsoft.com/office/drawing/2014/main" id="{5F5A44D4-06ED-0848-B1A5-139A93A5D1AE}"/>
            </a:ext>
          </a:extLst>
        </xdr:cNvPr>
        <xdr:cNvSpPr txBox="1"/>
      </xdr:nvSpPr>
      <xdr:spPr>
        <a:xfrm>
          <a:off x="6227193" y="19732925"/>
          <a:ext cx="898585" cy="296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持ち込み幕</a:t>
          </a:r>
        </a:p>
      </xdr:txBody>
    </xdr:sp>
    <xdr:clientData/>
  </xdr:oneCellAnchor>
  <xdr:twoCellAnchor>
    <xdr:from>
      <xdr:col>1</xdr:col>
      <xdr:colOff>661538</xdr:colOff>
      <xdr:row>65</xdr:row>
      <xdr:rowOff>194275</xdr:rowOff>
    </xdr:from>
    <xdr:to>
      <xdr:col>3</xdr:col>
      <xdr:colOff>533580</xdr:colOff>
      <xdr:row>67</xdr:row>
      <xdr:rowOff>17973</xdr:rowOff>
    </xdr:to>
    <xdr:sp macro="" textlink="">
      <xdr:nvSpPr>
        <xdr:cNvPr id="224" name="テキスト ボックス 223">
          <a:extLst>
            <a:ext uri="{FF2B5EF4-FFF2-40B4-BE49-F238E27FC236}">
              <a16:creationId xmlns:a16="http://schemas.microsoft.com/office/drawing/2014/main" id="{33C9B8D6-CADD-F7F6-FF3C-2E7FCFDF94C8}"/>
            </a:ext>
          </a:extLst>
        </xdr:cNvPr>
        <xdr:cNvSpPr txBox="1"/>
      </xdr:nvSpPr>
      <xdr:spPr>
        <a:xfrm>
          <a:off x="922128" y="17195501"/>
          <a:ext cx="914400" cy="30893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持ちこみ幕</a:t>
          </a:r>
        </a:p>
      </xdr:txBody>
    </xdr:sp>
    <xdr:clientData/>
  </xdr:twoCellAnchor>
  <xdr:oneCellAnchor>
    <xdr:from>
      <xdr:col>10</xdr:col>
      <xdr:colOff>215661</xdr:colOff>
      <xdr:row>65</xdr:row>
      <xdr:rowOff>233634</xdr:rowOff>
    </xdr:from>
    <xdr:ext cx="934528" cy="296532"/>
    <xdr:sp macro="" textlink="">
      <xdr:nvSpPr>
        <xdr:cNvPr id="225" name="テキスト ボックス 224">
          <a:extLst>
            <a:ext uri="{FF2B5EF4-FFF2-40B4-BE49-F238E27FC236}">
              <a16:creationId xmlns:a16="http://schemas.microsoft.com/office/drawing/2014/main" id="{A9CA8410-48D6-465F-8CA8-0D7CA780C4AC}"/>
            </a:ext>
          </a:extLst>
        </xdr:cNvPr>
        <xdr:cNvSpPr txBox="1"/>
      </xdr:nvSpPr>
      <xdr:spPr>
        <a:xfrm>
          <a:off x="6424883" y="17234860"/>
          <a:ext cx="934528" cy="296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持ちこみ幕</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7" zoomScale="85" zoomScaleNormal="85" zoomScaleSheetLayoutView="85" workbookViewId="0">
      <selection activeCell="Q20" sqref="Q20"/>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E2" sqref="E2"/>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594</v>
      </c>
      <c r="D2" s="154"/>
      <c r="E2" s="33" t="s">
        <v>5</v>
      </c>
      <c r="F2" s="35" t="str">
        <f>VLOOKUP($C$2,'R6_制作団体一覧'!A:H,2,FALSE)</f>
        <v>演劇</v>
      </c>
      <c r="G2" s="32" t="s">
        <v>2</v>
      </c>
      <c r="H2" s="36" t="str">
        <f>VLOOKUP($C$2,'R6_制作団体一覧'!A:H,3,FALSE)</f>
        <v>ミュージカル</v>
      </c>
      <c r="I2" s="33" t="s">
        <v>20</v>
      </c>
      <c r="J2" s="35" t="str">
        <f>VLOOKUP($C$2,'R6_制作団体一覧'!A:H,5,FALSE)</f>
        <v>A区分</v>
      </c>
      <c r="K2" s="33" t="s">
        <v>3</v>
      </c>
      <c r="L2" s="35" t="str">
        <f>VLOOKUP($C$2,'R6_制作団体一覧'!A:H,6,FALSE)</f>
        <v>J</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劇団　ポプラ</v>
      </c>
      <c r="D3" s="151"/>
      <c r="E3" s="151"/>
      <c r="F3" s="151"/>
      <c r="G3" s="151"/>
      <c r="H3" s="33" t="s">
        <v>4</v>
      </c>
      <c r="I3" s="152" t="str">
        <f>VLOOKUP($C$2,'R6_制作団体一覧'!A:H,7,FALSE)</f>
        <v>株式会社劇団ポプラ</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589</v>
      </c>
      <c r="G13" s="158"/>
      <c r="H13" s="123" t="s">
        <v>51</v>
      </c>
      <c r="I13" s="124"/>
      <c r="J13" s="124"/>
      <c r="K13" s="58">
        <v>60</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8</v>
      </c>
      <c r="H14" s="62" t="s">
        <v>43</v>
      </c>
      <c r="I14" s="63" t="s">
        <v>45</v>
      </c>
      <c r="J14" s="64">
        <v>4</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v>4</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590</v>
      </c>
      <c r="H16" s="165"/>
      <c r="I16" s="166" t="s">
        <v>49</v>
      </c>
      <c r="J16" s="167"/>
      <c r="K16" s="121" t="s">
        <v>591</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1.8</v>
      </c>
      <c r="H17" s="62" t="s">
        <v>43</v>
      </c>
      <c r="I17" s="60" t="s">
        <v>46</v>
      </c>
      <c r="J17" s="61">
        <v>1.8</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582</v>
      </c>
      <c r="G18" s="145"/>
      <c r="H18" s="116" t="s">
        <v>55</v>
      </c>
      <c r="I18" s="111"/>
      <c r="J18" s="111"/>
      <c r="K18" s="129" t="s">
        <v>583</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584</v>
      </c>
      <c r="G19" s="142"/>
      <c r="H19" s="133" t="s">
        <v>53</v>
      </c>
      <c r="I19" s="134"/>
      <c r="J19" s="134"/>
      <c r="K19" s="145" t="s">
        <v>592</v>
      </c>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587</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585</v>
      </c>
      <c r="G21" s="130"/>
      <c r="H21" s="131" t="s">
        <v>59</v>
      </c>
      <c r="I21" s="132"/>
      <c r="J21" s="132"/>
      <c r="K21" s="58">
        <v>20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586</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2.2000000000000002</v>
      </c>
      <c r="H23" s="74" t="s">
        <v>43</v>
      </c>
      <c r="I23" s="75" t="s">
        <v>61</v>
      </c>
      <c r="J23" s="73">
        <v>9</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587</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t="s">
        <v>588</v>
      </c>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t="s">
        <v>593</v>
      </c>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1.8</v>
      </c>
      <c r="H50" s="149"/>
      <c r="I50" s="26" t="s">
        <v>7</v>
      </c>
      <c r="J50" s="148">
        <f>J17</f>
        <v>1.8</v>
      </c>
      <c r="K50" s="149"/>
      <c r="L50" s="25"/>
      <c r="M50" s="25"/>
      <c r="N50" s="39"/>
      <c r="X50" s="39"/>
      <c r="Y50" s="39"/>
      <c r="Z50" s="39"/>
    </row>
    <row r="51" spans="1:26" ht="16.899999999999999"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f>K21</f>
        <v>20</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J131</v>
      </c>
      <c r="B2" s="83" t="str">
        <f>①ヒアリングシートについて!F2</f>
        <v>演劇</v>
      </c>
      <c r="C2" s="83" t="str">
        <f>①ヒアリングシートについて!H2</f>
        <v>ミュージカル</v>
      </c>
      <c r="D2" s="83" t="str">
        <f>①ヒアリングシートについて!J2</f>
        <v>A区分</v>
      </c>
      <c r="E2" s="83" t="str">
        <f>①ヒアリングシートについて!L2</f>
        <v>J</v>
      </c>
      <c r="F2" s="83" t="str">
        <f>①ヒアリングシートについて!C3</f>
        <v>劇団　ポプラ</v>
      </c>
      <c r="G2" s="83" t="str">
        <f>①ヒアリングシートについて!I3</f>
        <v>株式会社劇団ポプラ</v>
      </c>
      <c r="H2" s="83" t="str">
        <f>①ヒアリングシートについて!F13</f>
        <v>制限なし</v>
      </c>
      <c r="I2" s="83">
        <f>①ヒアリングシートについて!K13</f>
        <v>60</v>
      </c>
      <c r="J2" s="83">
        <f>①ヒアリングシートについて!G14</f>
        <v>8</v>
      </c>
      <c r="K2" s="83">
        <f>①ヒアリングシートについて!J14</f>
        <v>4</v>
      </c>
      <c r="L2" s="83">
        <f>①ヒアリングシートについて!G15</f>
        <v>4</v>
      </c>
      <c r="M2" s="83" t="str">
        <f>①ヒアリングシートについて!G16</f>
        <v>条件が合えば可</v>
      </c>
      <c r="N2" s="83" t="str">
        <f>①ヒアリングシートについて!K16</f>
        <v>不可</v>
      </c>
      <c r="O2" s="83">
        <f>①ヒアリングシートについて!G17</f>
        <v>1.8</v>
      </c>
      <c r="P2" s="83">
        <f>①ヒアリングシートについて!J17</f>
        <v>1.8</v>
      </c>
      <c r="Q2" s="83" t="str">
        <f>①ヒアリングシートについて!F18</f>
        <v>7割程度必要</v>
      </c>
      <c r="R2" s="83" t="str">
        <f>①ヒアリングシートについて!K18</f>
        <v>なくても良い</v>
      </c>
      <c r="S2" s="83" t="str">
        <f>①ヒアリングシートについて!F19</f>
        <v>使わない</v>
      </c>
      <c r="T2" s="83" t="str">
        <f>①ヒアリングシートについて!K19</f>
        <v>なし</v>
      </c>
      <c r="U2" s="83" t="str">
        <f>①ヒアリングシートについて!K20</f>
        <v>要</v>
      </c>
      <c r="V2" s="83" t="str">
        <f>①ヒアリングシートについて!F21</f>
        <v>応相談</v>
      </c>
      <c r="W2" s="83">
        <f>①ヒアリングシートについて!K21</f>
        <v>20</v>
      </c>
      <c r="X2" s="83" t="str">
        <f>①ヒアリングシートについて!F22</f>
        <v>中型トラック</v>
      </c>
      <c r="Y2" s="83">
        <f>①ヒアリングシートについて!I22</f>
        <v>1</v>
      </c>
      <c r="Z2" s="83">
        <f>①ヒアリングシートについて!G23</f>
        <v>2.2000000000000002</v>
      </c>
      <c r="AA2" s="83">
        <f>①ヒアリングシートについて!J23</f>
        <v>9</v>
      </c>
      <c r="AB2" s="83" t="str">
        <f>①ヒアリングシートについて!F27</f>
        <v>要</v>
      </c>
      <c r="AC2" s="83">
        <f>①ヒアリングシートについて!F28</f>
        <v>0</v>
      </c>
      <c r="AD2" s="83" t="str">
        <f>①ヒアリングシートについて!B32</f>
        <v>ワークショップでピアノをお借りします。</v>
      </c>
      <c r="AE2" s="83" t="str">
        <f>①ヒアリングシートについて!B33</f>
        <v>体育館2F以上なら時間要相談</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2023-11-02T01:41:14Z</cp:lastPrinted>
  <dcterms:created xsi:type="dcterms:W3CDTF">2017-09-27T00:12:11Z</dcterms:created>
  <dcterms:modified xsi:type="dcterms:W3CDTF">2023-11-06T02:59:03Z</dcterms:modified>
</cp:coreProperties>
</file>