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<sst xmlns="http://schemas.openxmlformats.org/spreadsheetml/2006/main" count="1351" uniqueCount="599">
  <si>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</si>
  <si>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</si>
  <si>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</si>
  <si>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</si>
  <si>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</si>
  <si>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</si>
  <si>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</si>
  <si>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</si>
  <si>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</si>
  <si>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</si>
  <si>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</si>
  <si>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</si>
  <si>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</si>
  <si>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</si>
  <si>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</si>
  <si>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</si>
  <si>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</si>
  <si>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</si>
  <si>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</si>
  <si>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</si>
  <si>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</si>
  <si>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</si>
  <si>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</si>
  <si>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</si>
  <si>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</si>
  <si>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</si>
  <si>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</si>
  <si>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</si>
  <si>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</si>
  <si>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</si>
  <si>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</si>
  <si>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</si>
  <si>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</si>
  <si>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</si>
  <si>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</si>
  <si>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</si>
  <si>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</si>
  <si>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</si>
  <si>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</si>
  <si>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</si>
  <si>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</si>
  <si>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</si>
  <si>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</si>
  <si>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</si>
  <si>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</si>
  <si>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</si>
  <si>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</si>
  <si>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</si>
  <si>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</si>
  <si>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</si>
  <si>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</si>
  <si>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</si>
  <si>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</si>
  <si>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</si>
  <si>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</si>
  <si>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</si>
  <si>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</si>
  <si>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</si>
  <si>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</si>
  <si>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</si>
  <si>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</si>
  <si>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</si>
  <si>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</si>
  <si>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</si>
  <si>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</si>
  <si>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</si>
  <si>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</si>
  <si>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</si>
  <si>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</si>
  <si>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</si>
  <si>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</si>
  <si>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</si>
  <si>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</si>
  <si>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</si>
  <si>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</si>
  <si>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</si>
  <si>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</si>
  <si>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</si>
  <si>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</si>
  <si>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</si>
  <si>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</si>
  <si>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</si>
  <si>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</si>
  <si>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</si>
  <si>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</si>
  <si>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</si>
  <si>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</si>
  <si>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</si>
  <si>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</si>
  <si>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</si>
  <si>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</si>
  <si>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</si>
  <si>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</si>
  <si>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</si>
  <si>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</si>
  <si>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</si>
  <si>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</si>
  <si>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</si>
  <si>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</si>
  <si>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</si>
  <si>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</si>
  <si>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</si>
  <si>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</si>
  <si>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</si>
  <si>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</si>
  <si>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</si>
  <si>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</si>
  <si>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</si>
  <si>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</si>
  <si>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</si>
  <si>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</si>
  <si>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</si>
  <si>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</si>
  <si>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</si>
  <si>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</si>
  <si>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</si>
  <si>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</si>
  <si>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</si>
  <si>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</si>
  <si>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</si>
  <si>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</si>
  <si>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</si>
  <si>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</si>
  <si>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</si>
  <si>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</si>
  <si>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</si>
  <si>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</si>
  <si>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</si>
  <si>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</si>
  <si>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</si>
  <si>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</si>
  <si>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</si>
  <si>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</si>
  <si>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</si>
  <si>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</si>
  <si>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</si>
  <si>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</si>
  <si>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</si>
  <si>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</si>
  <si>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</si>
  <si>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</si>
  <si>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</si>
  <si>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</si>
  <si>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</si>
  <si>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</si>
  <si>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</si>
  <si>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</si>
  <si>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</si>
  <si>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</si>
  <si>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</si>
  <si>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</si>
  <si>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</si>
  <si>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</si>
  <si>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</si>
  <si>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</si>
  <si>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</si>
  <si>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</si>
  <si>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</si>
  <si>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</si>
  <si>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</si>
  <si>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</si>
  <si>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</si>
  <si>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</si>
  <si>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</si>
  <si>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</si>
  <si>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</si>
  <si>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</si>
  <si>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</si>
  <si>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</si>
  <si>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</si>
  <si>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</si>
  <si>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</si>
  <si>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</si>
  <si>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</si>
  <si>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</si>
  <si>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</si>
  <si>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</si>
  <si>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</si>
  <si>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</si>
  <si>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</si>
  <si>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</si>
  <si>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</si>
  <si>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</si>
  <si>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</si>
  <si>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</si>
  <si>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</si>
  <si>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</si>
  <si>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</si>
  <si>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</si>
  <si>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</si>
  <si>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</si>
  <si>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</si>
  <si>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</si>
  <si>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</si>
  <si>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</si>
  <si>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</si>
  <si>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</si>
  <si>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</si>
  <si>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</si>
  <si>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</si>
  <si>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</si>
  <si>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</si>
  <si>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</si>
  <si>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</si>
  <si>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</si>
  <si>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</si>
  <si>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</si>
  <si>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</si>
  <si>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</si>
  <si>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</si>
  <si>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</si>
  <si>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</si>
  <si>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</si>
  <si>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</si>
  <si>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</si>
  <si>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</si>
  <si>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</si>
  <si>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</si>
  <si>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</si>
  <si>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</si>
  <si>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</si>
  <si>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</si>
  <si>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</si>
  <si>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</si>
  <si>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</si>
  <si>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</si>
  <si>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</si>
  <si>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</si>
  <si>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</si>
  <si>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</si>
  <si>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</si>
  <si>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</si>
  <si>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</si>
  <si>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</si>
  <si>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</si>
  <si>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</si>
  <si>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</si>
  <si>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</si>
  <si>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</si>
  <si>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</si>
  <si>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</si>
  <si>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</si>
  <si>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</si>
  <si>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</si>
  <si>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</si>
  <si>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</si>
  <si>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</si>
  <si>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</si>
  <si>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</si>
  <si>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</si>
  <si>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</si>
  <si>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</si>
  <si>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</si>
  <si>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</si>
  <si>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</si>
  <si>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</si>
  <si>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</si>
  <si>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</si>
  <si>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</si>
  <si>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</si>
  <si>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</si>
  <si>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</si>
  <si>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</si>
  <si>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</si>
  <si>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</si>
  <si>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</si>
  <si>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</si>
  <si>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</si>
  <si>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</si>
  <si>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</si>
  <si>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</si>
  <si>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</si>
  <si>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</si>
  <si>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</si>
  <si>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</si>
  <si>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</si>
  <si>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</si>
  <si>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</si>
  <si>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</si>
  <si>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</si>
  <si>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</si>
  <si>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</si>
  <si>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</si>
  <si>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</si>
  <si>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</si>
  <si>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</si>
  <si>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</si>
  <si>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</si>
  <si>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</si>
  <si>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</si>
  <si>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</si>
  <si>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</si>
  <si>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</si>
  <si>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</si>
  <si>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</si>
  <si>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</si>
  <si>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</si>
  <si>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</si>
  <si>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</si>
  <si>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</si>
  <si>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</si>
  <si>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</si>
  <si>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</si>
  <si>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</si>
  <si>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</si>
  <si>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</si>
  <si>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</si>
  <si>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</si>
  <si>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</si>
  <si>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</si>
  <si>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</si>
  <si>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</si>
  <si>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</si>
  <si>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</si>
  <si>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</si>
  <si>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</si>
  <si>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</si>
  <si>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</si>
  <si>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</si>
  <si>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</si>
  <si>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</si>
  <si>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</si>
  <si>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</si>
  <si>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</si>
  <si>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</si>
  <si>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</si>
  <si>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</si>
  <si>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</si>
  <si>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</si>
  <si>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</si>
  <si>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</si>
  <si>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</si>
  <si>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</si>
  <si>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</si>
  <si>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</si>
  <si>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</si>
  <si>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</si>
  <si>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</si>
  <si>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</si>
  <si>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</si>
  <si>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</si>
  <si>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</si>
  <si>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</si>
  <si>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</si>
  <si>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</si>
  <si>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</si>
  <si>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</si>
  <si>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</si>
  <si>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</si>
  <si>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</si>
  <si>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</si>
  <si>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</si>
  <si>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</si>
  <si>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</si>
  <si>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</si>
  <si>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</si>
  <si>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</si>
  <si>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</si>
  <si>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</si>
  <si>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</si>
  <si>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</si>
  <si>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</si>
  <si>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</si>
  <si>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</si>
  <si>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</si>
  <si>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</si>
  <si>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</si>
  <si>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</si>
  <si>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</si>
  <si>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</si>
  <si>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</si>
  <si>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</si>
  <si>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</si>
  <si>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</si>
  <si>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</si>
  <si>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</si>
  <si>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</si>
  <si>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</si>
  <si>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</si>
  <si>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</si>
  <si>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</si>
  <si>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</si>
  <si>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</si>
  <si>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</si>
  <si>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</si>
  <si>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</si>
  <si>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</si>
  <si>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</si>
  <si>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</si>
  <si>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</si>
  <si>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</si>
  <si>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</si>
  <si>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</si>
  <si>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</si>
  <si>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</si>
  <si>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</si>
  <si>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</si>
  <si>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</si>
  <si>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</si>
  <si>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</si>
  <si>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</si>
  <si>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</si>
  <si>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</si>
  <si>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</si>
  <si>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</si>
  <si>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</si>
  <si>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</si>
  <si>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</si>
  <si>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</si>
  <si>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</si>
  <si>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</si>
  <si>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</si>
  <si>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</si>
  <si>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</si>
  <si>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</si>
  <si>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</si>
  <si>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</si>
  <si>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</si>
  <si>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</si>
  <si>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</si>
  <si>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</si>
  <si>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</si>
  <si>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</si>
  <si>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</si>
  <si>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</si>
  <si>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</si>
  <si>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</si>
  <si>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</si>
  <si>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</si>
  <si>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</si>
  <si>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</si>
  <si>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</si>
  <si>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</si>
  <si>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</si>
  <si>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</si>
  <si>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</si>
  <si>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</si>
  <si>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</si>
  <si>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</si>
  <si>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</si>
  <si>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</si>
  <si>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</si>
  <si>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</si>
  <si>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</si>
  <si>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</si>
  <si>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</si>
  <si>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</si>
  <si>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</si>
  <si>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</si>
  <si>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</si>
  <si>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</si>
  <si>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</si>
  <si>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</si>
  <si>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</si>
  <si>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</si>
  <si>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</si>
  <si>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</si>
  <si>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</si>
  <si>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</si>
  <si>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</si>
  <si>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</si>
  <si>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</si>
  <si>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</si>
  <si>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</si>
  <si>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</si>
  <si>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</si>
  <si>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</si>
  <si>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</si>
  <si>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</si>
  <si>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</si>
  <si>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</si>
  <si>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</si>
  <si>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</si>
  <si>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</si>
  <si>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</si>
  <si>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</si>
  <si>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</si>
  <si>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</si>
  <si>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</si>
  <si>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</si>
  <si>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</si>
  <si>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</si>
  <si>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</si>
  <si>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</si>
  <si>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</si>
  <si>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</si>
  <si>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</si>
  <si>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</si>
  <si>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</si>
  <si>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</si>
  <si>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</si>
  <si>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</si>
  <si>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</si>
  <si>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</si>
  <si>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</si>
  <si>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</si>
  <si>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</si>
  <si>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</si>
  <si>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</si>
  <si>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</si>
  <si>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</si>
  <si>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</si>
  <si>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</si>
  <si>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</si>
  <si>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</si>
  <si>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</si>
  <si>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</si>
  <si>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</si>
  <si>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</si>
  <si>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</si>
  <si>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</si>
  <si>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</si>
  <si>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</si>
  <si>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</si>
  <si>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</si>
  <si>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</si>
  <si>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</si>
  <si>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</si>
  <si>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</si>
  <si>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</si>
  <si>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</si>
  <si>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</si>
  <si>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</si>
  <si>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</si>
  <si>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</si>
  <si>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</si>
  <si>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</si>
  <si>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</si>
  <si>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</si>
  <si>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</si>
  <si>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</si>
  <si>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</si>
  <si>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</si>
  <si>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</si>
  <si>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</si>
  <si>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</si>
  <si>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</si>
  <si>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</si>
  <si>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</si>
  <si>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</si>
  <si>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</si>
  <si>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</si>
  <si>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</si>
  <si>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</si>
  <si>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</si>
  <si>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</si>
  <si>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</si>
  <si>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</si>
  <si>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</si>
  <si>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</si>
  <si>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</si>
  <si>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</si>
  <si>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</si>
  <si>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</si>
  <si>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</si>
  <si>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</si>
  <si>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</si>
  <si>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</si>
  <si>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</si>
  <si>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</si>
  <si>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</si>
  <si>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</si>
  <si>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</si>
  <si>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</si>
  <si>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</si>
  <si>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</si>
  <si>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</si>
  <si>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</si>
  <si>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</si>
  <si>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</si>
  <si>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</si>
  <si>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</si>
  <si>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</si>
  <si>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</si>
  <si>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</si>
  <si>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</si>
  <si>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</si>
  <si>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</si>
  <si>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</si>
  <si>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</si>
  <si>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</si>
  <si>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</si>
  <si>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K155</t>
    <phoneticPr fontId="1"/>
  </si>
  <si>
    <t>不要</t>
  </si>
  <si>
    <t>使わない</t>
  </si>
  <si>
    <t>有無さえ分ればよい</t>
  </si>
  <si>
    <t>完全暗転必須</t>
  </si>
  <si>
    <t>必須</t>
  </si>
  <si>
    <t>ハイエース</t>
  </si>
  <si>
    <t>要</t>
  </si>
  <si>
    <t>ピアノ設置位置</t>
    <rPh sb="3" eb="5">
      <t>セッチ</t>
    </rPh>
    <rPh sb="5" eb="7">
      <t>イチ</t>
    </rPh>
    <phoneticPr fontId="1"/>
  </si>
  <si>
    <t>可</t>
  </si>
  <si>
    <t>条件が合えば可</t>
  </si>
  <si>
    <t>4,7</t>
    <phoneticPr fontId="1"/>
  </si>
  <si>
    <t>長テーブル3台・イス5脚・ホワイトボードかパーティション2台</t>
    <rPh sb="0" eb="1">
      <t>ナガ</t>
    </rPh>
    <rPh sb="6" eb="7">
      <t>ダイ</t>
    </rPh>
    <rPh sb="11" eb="12">
      <t>キャク</t>
    </rPh>
    <rPh sb="29" eb="30">
      <t>ダイ</t>
    </rPh>
    <phoneticPr fontId="1"/>
  </si>
  <si>
    <t>ワイヤレスマイク2台　　上記含めてお借りしたい希望があります</t>
    <rPh sb="9" eb="10">
      <t>ダイ</t>
    </rPh>
    <rPh sb="12" eb="14">
      <t>ジョウキ</t>
    </rPh>
    <rPh sb="14" eb="15">
      <t>フク</t>
    </rPh>
    <rPh sb="18" eb="19">
      <t>カ</t>
    </rPh>
    <rPh sb="23" eb="25">
      <t>キボウ</t>
    </rPh>
    <phoneticPr fontId="1"/>
  </si>
  <si>
    <t>1,7</t>
    <phoneticPr fontId="1"/>
  </si>
  <si>
    <t>6m</t>
    <phoneticPr fontId="1"/>
  </si>
  <si>
    <t>制限なし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</si>
</sst>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16</xdr:col>
      <xdr:colOff>53233</xdr:colOff>
      <xdr:row>30</xdr:row>
      <xdr:rowOff>104775</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39428"/>
          <a:ext cx="12037924" cy="6499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630621"/>
            <a:ext cx="493597" cy="46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2m</a:t>
            </a:r>
            <a:endParaRPr kumimoji="1" lang="ja-JP" altLang="en-US" sz="1200" b="1">
              <a:solidFill>
                <a:schemeClr val="accent5">
                  <a:lumMod val="60000"/>
                  <a:lumOff val="40000"/>
                </a:schemeClr>
              </a:solidFill>
            </a:endParaRP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38165</xdr:rowOff>
    </xdr:from>
    <xdr:to>
      <xdr:col>10</xdr:col>
      <xdr:colOff>219075</xdr:colOff>
      <xdr:row>74</xdr:row>
      <xdr:rowOff>144549</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8980335"/>
          <a:ext cx="4821606" cy="349002"/>
          <a:chOff x="1076477" y="14888966"/>
          <a:chExt cx="4160761" cy="403913"/>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10</xdr:col>
      <xdr:colOff>99834</xdr:colOff>
      <xdr:row>62</xdr:row>
      <xdr:rowOff>240193</xdr:rowOff>
    </xdr:from>
    <xdr:to>
      <xdr:col>11</xdr:col>
      <xdr:colOff>184502</xdr:colOff>
      <xdr:row>67</xdr:row>
      <xdr:rowOff>17971</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309056" y="16513566"/>
          <a:ext cx="731649" cy="990867"/>
          <a:chOff x="5321905" y="1296339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8891" y="1296339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12384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2</a:t>
            </a:r>
            <a:r>
              <a:rPr kumimoji="1" lang="ja-JP" altLang="en-US" sz="1100" b="1"/>
              <a:t>ｍ</a:t>
            </a:r>
          </a:p>
        </xdr:txBody>
      </xdr:sp>
    </xdr:grpSp>
    <xdr:clientData/>
  </xdr:twoCellAnchor>
  <xdr:twoCellAnchor>
    <xdr:from>
      <xdr:col>3</xdr:col>
      <xdr:colOff>288472</xdr:colOff>
      <xdr:row>66</xdr:row>
      <xdr:rowOff>161746</xdr:rowOff>
    </xdr:from>
    <xdr:to>
      <xdr:col>10</xdr:col>
      <xdr:colOff>285750</xdr:colOff>
      <xdr:row>89</xdr:row>
      <xdr:rowOff>197688</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1420" y="17405590"/>
          <a:ext cx="4903552" cy="561615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373207</xdr:colOff>
      <xdr:row>54</xdr:row>
      <xdr:rowOff>102594</xdr:rowOff>
    </xdr:from>
    <xdr:to>
      <xdr:col>20</xdr:col>
      <xdr:colOff>343928</xdr:colOff>
      <xdr:row>68</xdr:row>
      <xdr:rowOff>171090</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5845589" y="14560825"/>
          <a:ext cx="6233858" cy="3339345"/>
          <a:chOff x="232480" y="11113717"/>
          <a:chExt cx="5766759" cy="228597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232480" y="1111371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6</a:t>
            </a:r>
            <a:r>
              <a:rPr kumimoji="1" lang="ja-JP" altLang="en-US" sz="1400" b="1"/>
              <a:t>　　ｍ</a:t>
            </a:r>
          </a:p>
        </xdr:txBody>
      </xdr:sp>
    </xdr:grpSp>
    <xdr:clientData/>
  </xdr:twoCellAnchor>
  <xdr:twoCellAnchor>
    <xdr:from>
      <xdr:col>6</xdr:col>
      <xdr:colOff>165579</xdr:colOff>
      <xdr:row>94</xdr:row>
      <xdr:rowOff>79125</xdr:rowOff>
    </xdr:from>
    <xdr:to>
      <xdr:col>7</xdr:col>
      <xdr:colOff>397354</xdr:colOff>
      <xdr:row>94</xdr:row>
      <xdr:rowOff>124844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flipV="1">
          <a:off x="3589187" y="24331932"/>
          <a:ext cx="896728" cy="4571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3</xdr:col>
      <xdr:colOff>431322</xdr:colOff>
      <xdr:row>59</xdr:row>
      <xdr:rowOff>22340</xdr:rowOff>
    </xdr:from>
    <xdr:to>
      <xdr:col>10</xdr:col>
      <xdr:colOff>184670</xdr:colOff>
      <xdr:row>60</xdr:row>
      <xdr:rowOff>125797</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734270" y="15603802"/>
          <a:ext cx="4659622" cy="328103"/>
          <a:chOff x="-6479882" y="13816496"/>
          <a:chExt cx="4185816" cy="366351"/>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6454827" y="1381649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479882" y="13952065"/>
            <a:ext cx="3285359" cy="23078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400" b="1"/>
              <a:t>　　</a:t>
            </a:r>
            <a:r>
              <a:rPr kumimoji="1" lang="en-US" altLang="ja-JP" sz="1400" b="1"/>
              <a:t>10</a:t>
            </a:r>
            <a:r>
              <a:rPr kumimoji="1" lang="ja-JP" altLang="en-US" sz="1400" b="1"/>
              <a:t>　ｍ</a:t>
            </a:r>
          </a:p>
        </xdr:txBody>
      </xdr:sp>
    </xdr:grpSp>
    <xdr:clientData/>
  </xdr:twoCellAnchor>
  <xdr:twoCellAnchor>
    <xdr:from>
      <xdr:col>16</xdr:col>
      <xdr:colOff>445961</xdr:colOff>
      <xdr:row>26</xdr:row>
      <xdr:rowOff>75289</xdr:rowOff>
    </xdr:from>
    <xdr:to>
      <xdr:col>35</xdr:col>
      <xdr:colOff>218002</xdr:colOff>
      <xdr:row>59</xdr:row>
      <xdr:rowOff>5151</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9988933" y="7398756"/>
          <a:ext cx="11399729" cy="8187857"/>
          <a:chOff x="-6390250" y="14940795"/>
          <a:chExt cx="10240566" cy="9704209"/>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6390250" y="24645004"/>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40795"/>
            <a:ext cx="741705" cy="27662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23191</xdr:rowOff>
    </xdr:from>
    <xdr:to>
      <xdr:col>15</xdr:col>
      <xdr:colOff>298174</xdr:colOff>
      <xdr:row>54</xdr:row>
      <xdr:rowOff>215661</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938315" y="14256776"/>
          <a:ext cx="1354694" cy="41711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266682</xdr:colOff>
      <xdr:row>49</xdr:row>
      <xdr:rowOff>99891</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13098474" y="134888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275991" cy="46801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4545582"/>
          <a:ext cx="1275991" cy="46801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2400" b="1"/>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0</xdr:col>
      <xdr:colOff>76153</xdr:colOff>
      <xdr:row>95</xdr:row>
      <xdr:rowOff>1</xdr:rowOff>
    </xdr:from>
    <xdr:ext cx="1981606" cy="588926"/>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153" y="24495426"/>
          <a:ext cx="1981606" cy="588926"/>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6" zoomScaleNormal="85" zoomScaleSheetLayoutView="100" workbookViewId="0">
      <selection activeCell="A2" sqref="A2:XFD2"/>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S8" sqref="S8"/>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582</v>
      </c>
      <c r="D2" s="154"/>
      <c r="E2" s="33" t="s">
        <v>5</v>
      </c>
      <c r="F2" s="35" t="str">
        <f>VLOOKUP($C$2,'R6_制作団体一覧'!A:H,2,FALSE)</f>
        <v>演劇</v>
      </c>
      <c r="G2" s="32" t="s">
        <v>2</v>
      </c>
      <c r="H2" s="36" t="str">
        <f>VLOOKUP($C$2,'R6_制作団体一覧'!A:H,3,FALSE)</f>
        <v>児童劇</v>
      </c>
      <c r="I2" s="33" t="s">
        <v>20</v>
      </c>
      <c r="J2" s="35" t="str">
        <f>VLOOKUP($C$2,'R6_制作団体一覧'!A:H,5,FALSE)</f>
        <v>C区分</v>
      </c>
      <c r="K2" s="33" t="s">
        <v>3</v>
      </c>
      <c r="L2" s="35" t="str">
        <f>VLOOKUP($C$2,'R6_制作団体一覧'!A:H,6,FALSE)</f>
        <v>C/D</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笑太夢マジック</v>
      </c>
      <c r="D3" s="151"/>
      <c r="E3" s="151"/>
      <c r="F3" s="151"/>
      <c r="G3" s="151"/>
      <c r="H3" s="33" t="s">
        <v>4</v>
      </c>
      <c r="I3" s="152" t="str">
        <f>VLOOKUP($C$2,'R6_制作団体一覧'!A:H,7,FALSE)</f>
        <v>笑太夢マジック</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598</v>
      </c>
      <c r="G13" s="158"/>
      <c r="H13" s="123" t="s">
        <v>51</v>
      </c>
      <c r="I13" s="124"/>
      <c r="J13" s="124"/>
      <c r="K13" s="58"/>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10</v>
      </c>
      <c r="H14" s="62" t="s">
        <v>43</v>
      </c>
      <c r="I14" s="63" t="s">
        <v>45</v>
      </c>
      <c r="J14" s="64">
        <v>6</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592</v>
      </c>
      <c r="H16" s="165"/>
      <c r="I16" s="166" t="s">
        <v>49</v>
      </c>
      <c r="J16" s="167"/>
      <c r="K16" s="121" t="s">
        <v>591</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2</v>
      </c>
      <c r="H17" s="62" t="s">
        <v>43</v>
      </c>
      <c r="I17" s="60" t="s">
        <v>46</v>
      </c>
      <c r="J17" s="61">
        <v>2</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586</v>
      </c>
      <c r="G18" s="145"/>
      <c r="H18" s="116" t="s">
        <v>55</v>
      </c>
      <c r="I18" s="111"/>
      <c r="J18" s="111"/>
      <c r="K18" s="129" t="s">
        <v>585</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584</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589</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587</v>
      </c>
      <c r="G21" s="130"/>
      <c r="H21" s="131" t="s">
        <v>59</v>
      </c>
      <c r="I21" s="132"/>
      <c r="J21" s="132"/>
      <c r="K21" s="58">
        <v>5</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588</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t="s">
        <v>596</v>
      </c>
      <c r="H23" s="74" t="s">
        <v>43</v>
      </c>
      <c r="I23" s="75" t="s">
        <v>61</v>
      </c>
      <c r="J23" s="73" t="s">
        <v>593</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583</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t="s">
        <v>594</v>
      </c>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t="s">
        <v>595</v>
      </c>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2</v>
      </c>
      <c r="H50" s="149"/>
      <c r="I50" s="26" t="s">
        <v>7</v>
      </c>
      <c r="J50" s="148">
        <f>J17</f>
        <v>2</v>
      </c>
      <c r="K50" s="149"/>
      <c r="L50" s="25"/>
      <c r="M50" s="25"/>
      <c r="N50" s="39"/>
      <c r="X50" s="39"/>
      <c r="Y50" s="39"/>
      <c r="Z50" s="39"/>
    </row>
    <row r="51" spans="1:26" ht="16.899999999999999" customHeight="1" x14ac:dyDescent="0.15">
      <c r="A51" s="25"/>
      <c r="B51" s="170" t="s">
        <v>8</v>
      </c>
      <c r="C51" s="170"/>
      <c r="D51" s="170"/>
      <c r="E51" s="170"/>
      <c r="F51" s="170"/>
      <c r="G51" s="168" t="str">
        <f>F21</f>
        <v>必須</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5</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t="s">
        <v>590</v>
      </c>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t="s">
        <v>597</v>
      </c>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6"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K155</v>
      </c>
      <c r="B2" s="83" t="str">
        <f>①ヒアリングシートについて!F2</f>
        <v>演劇</v>
      </c>
      <c r="C2" s="83" t="str">
        <f>①ヒアリングシートについて!H2</f>
        <v>児童劇</v>
      </c>
      <c r="D2" s="83" t="str">
        <f>①ヒアリングシートについて!J2</f>
        <v>C区分</v>
      </c>
      <c r="E2" s="83" t="str">
        <f>①ヒアリングシートについて!L2</f>
        <v>C/D</v>
      </c>
      <c r="F2" s="83" t="str">
        <f>①ヒアリングシートについて!C3</f>
        <v>笑太夢マジック</v>
      </c>
      <c r="G2" s="83" t="str">
        <f>①ヒアリングシートについて!I3</f>
        <v>笑太夢マジック</v>
      </c>
      <c r="H2" s="83" t="str">
        <f>①ヒアリングシートについて!F13</f>
        <v>制限なし</v>
      </c>
      <c r="I2" s="83">
        <f>①ヒアリングシートについて!K13</f>
        <v>0</v>
      </c>
      <c r="J2" s="83">
        <f>①ヒアリングシートについて!G14</f>
        <v>10</v>
      </c>
      <c r="K2" s="83">
        <f>①ヒアリングシートについて!J14</f>
        <v>6</v>
      </c>
      <c r="L2" s="83">
        <f>①ヒアリングシートについて!G15</f>
        <v>5</v>
      </c>
      <c r="M2" s="83" t="str">
        <f>①ヒアリングシートについて!G16</f>
        <v>条件が合えば可</v>
      </c>
      <c r="N2" s="83" t="str">
        <f>①ヒアリングシートについて!K16</f>
        <v>可</v>
      </c>
      <c r="O2" s="83">
        <f>①ヒアリングシートについて!G17</f>
        <v>2</v>
      </c>
      <c r="P2" s="83">
        <f>①ヒアリングシートについて!J17</f>
        <v>2</v>
      </c>
      <c r="Q2" s="83" t="str">
        <f>①ヒアリングシートについて!F18</f>
        <v>完全暗転必須</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5</v>
      </c>
      <c r="X2" s="83" t="str">
        <f>①ヒアリングシートについて!F22</f>
        <v>ハイエース</v>
      </c>
      <c r="Y2" s="83">
        <f>①ヒアリングシートについて!I22</f>
        <v>1</v>
      </c>
      <c r="Z2" s="83" t="str">
        <f>①ヒアリングシートについて!G23</f>
        <v>1,7</v>
      </c>
      <c r="AA2" s="83" t="str">
        <f>①ヒアリングシートについて!J23</f>
        <v>4,7</v>
      </c>
      <c r="AB2" s="83" t="str">
        <f>①ヒアリングシートについて!F27</f>
        <v>不要</v>
      </c>
      <c r="AC2" s="83">
        <f>①ヒアリングシートについて!F28</f>
        <v>0</v>
      </c>
      <c r="AD2" s="83" t="str">
        <f>①ヒアリングシートについて!B32</f>
        <v>長テーブル3台・イス5脚・ホワイトボードかパーティション2台</v>
      </c>
      <c r="AE2" s="83" t="str">
        <f>①ヒアリングシートについて!B33</f>
        <v>ワイヤレスマイク2台　　上記含めてお借りしたい希望があります</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2023-11-10T01:20:51Z</dcterms:modified>
</cp:coreProperties>
</file>