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8770" windowHeight="1218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P3" i="15"/>
  <c r="AO3" i="15"/>
  <c r="AN3" i="15"/>
  <c r="AM3" i="15"/>
  <c r="AQ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<sst xmlns="http://schemas.openxmlformats.org/spreadsheetml/2006/main" count="1465" uniqueCount="623">
  <si>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</si>
  <si>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</si>
  <si>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</si>
  <si>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</si>
  <si>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</si>
  <si>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</si>
  <si>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</si>
  <si>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</si>
  <si>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</si>
  <si>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</si>
  <si>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</si>
  <si>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</si>
  <si>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</si>
  <si>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</si>
  <si>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</si>
  <si>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</si>
  <si>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</si>
  <si>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</si>
  <si>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</si>
  <si>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</si>
  <si>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</si>
  <si>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</si>
  <si>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</si>
  <si>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</si>
  <si>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</si>
  <si>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</si>
  <si>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</si>
  <si>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</si>
  <si>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</si>
  <si>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</si>
  <si>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</si>
  <si>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</si>
  <si>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</si>
  <si>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</si>
  <si>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</si>
  <si>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</si>
  <si>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</si>
  <si>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</si>
  <si>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</si>
  <si>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</si>
  <si>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</si>
  <si>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</si>
  <si>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</si>
  <si>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</si>
  <si>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</si>
  <si>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</si>
  <si>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</si>
  <si>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</si>
  <si>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</si>
  <si>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</si>
  <si>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</si>
  <si>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</si>
  <si>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</si>
  <si>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</si>
  <si>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</si>
  <si>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</si>
  <si>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</si>
  <si>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</si>
  <si>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</si>
  <si>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</si>
  <si>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</si>
  <si>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</si>
  <si>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</si>
  <si>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</si>
  <si>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</si>
  <si>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</si>
  <si>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</si>
  <si>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</si>
  <si>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</si>
  <si>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</si>
  <si>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</si>
  <si>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</si>
  <si>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</si>
  <si>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</si>
  <si>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</si>
  <si>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</si>
  <si>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</si>
  <si>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</si>
  <si>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</si>
  <si>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</si>
  <si>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</si>
  <si>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</si>
  <si>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</si>
  <si>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</si>
  <si>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</si>
  <si>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</si>
  <si>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</si>
  <si>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</si>
  <si>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</si>
  <si>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</si>
  <si>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</si>
  <si>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</si>
  <si>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</si>
  <si>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</si>
  <si>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</si>
  <si>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</si>
  <si>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</si>
  <si>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</si>
  <si>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</si>
  <si>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</si>
  <si>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</si>
  <si>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</si>
  <si>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</si>
  <si>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</si>
  <si>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</si>
  <si>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</si>
  <si>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</si>
  <si>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</si>
  <si>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</si>
  <si>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</si>
  <si>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</si>
  <si>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</si>
  <si>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</si>
  <si>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</si>
  <si>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</si>
  <si>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</si>
  <si>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</si>
  <si>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</si>
  <si>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</si>
  <si>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</si>
  <si>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</si>
  <si>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</si>
  <si>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</si>
  <si>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</si>
  <si>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</si>
  <si>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</si>
  <si>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</si>
  <si>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</si>
  <si>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</si>
  <si>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</si>
  <si>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</si>
  <si>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</si>
  <si>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</si>
  <si>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</si>
  <si>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</si>
  <si>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</si>
  <si>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</si>
  <si>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</si>
  <si>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</si>
  <si>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</si>
  <si>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</si>
  <si>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</si>
  <si>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</si>
  <si>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</si>
  <si>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</si>
  <si>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</si>
  <si>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</si>
  <si>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</si>
  <si>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</si>
  <si>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</si>
  <si>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</si>
  <si>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</si>
  <si>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</si>
  <si>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</si>
  <si>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</si>
  <si>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</si>
  <si>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</si>
  <si>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</si>
  <si>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</si>
  <si>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</si>
  <si>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</si>
  <si>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</si>
  <si>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</si>
  <si>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</si>
  <si>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</si>
  <si>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</si>
  <si>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</si>
  <si>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</si>
  <si>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</si>
  <si>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</si>
  <si>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</si>
  <si>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</si>
  <si>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</si>
  <si>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</si>
  <si>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</si>
  <si>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</si>
  <si>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</si>
  <si>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</si>
  <si>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</si>
  <si>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</si>
  <si>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</si>
  <si>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</si>
  <si>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</si>
  <si>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</si>
  <si>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</si>
  <si>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</si>
  <si>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</si>
  <si>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</si>
  <si>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</si>
  <si>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</si>
  <si>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</si>
  <si>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</si>
  <si>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</si>
  <si>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</si>
  <si>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</si>
  <si>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</si>
  <si>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</si>
  <si>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</si>
  <si>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</si>
  <si>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</si>
  <si>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</si>
  <si>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</si>
  <si>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</si>
  <si>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</si>
  <si>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</si>
  <si>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</si>
  <si>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</si>
  <si>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</si>
  <si>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</si>
  <si>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</si>
  <si>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</si>
  <si>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</si>
  <si>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</si>
  <si>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</si>
  <si>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</si>
  <si>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</si>
  <si>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</si>
  <si>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</si>
  <si>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</si>
  <si>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</si>
  <si>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</si>
  <si>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</si>
  <si>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</si>
  <si>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</si>
  <si>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</si>
  <si>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</si>
  <si>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</si>
  <si>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</si>
  <si>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</si>
  <si>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</si>
  <si>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</si>
  <si>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</si>
  <si>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</si>
  <si>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</si>
  <si>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</si>
  <si>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</si>
  <si>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</si>
  <si>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</si>
  <si>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</si>
  <si>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</si>
  <si>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</si>
  <si>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</si>
  <si>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</si>
  <si>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</si>
  <si>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</si>
  <si>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</si>
  <si>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</si>
  <si>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</si>
  <si>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</si>
  <si>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</si>
  <si>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</si>
  <si>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</si>
  <si>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</si>
  <si>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</si>
  <si>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</si>
  <si>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</si>
  <si>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</si>
  <si>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</si>
  <si>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</si>
  <si>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</si>
  <si>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</si>
  <si>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</si>
  <si>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</si>
  <si>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</si>
  <si>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</si>
  <si>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</si>
  <si>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</si>
  <si>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</si>
  <si>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</si>
  <si>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</si>
  <si>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</si>
  <si>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</si>
  <si>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</si>
  <si>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</si>
  <si>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</si>
  <si>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</si>
  <si>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</si>
  <si>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</si>
  <si>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</si>
  <si>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</si>
  <si>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</si>
  <si>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</si>
  <si>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</si>
  <si>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</si>
  <si>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</si>
  <si>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</si>
  <si>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</si>
  <si>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</si>
  <si>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</si>
  <si>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</si>
  <si>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</si>
  <si>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</si>
  <si>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</si>
  <si>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</si>
  <si>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</si>
  <si>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</si>
  <si>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</si>
  <si>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</si>
  <si>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</si>
  <si>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</si>
  <si>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</si>
  <si>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</si>
  <si>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</si>
  <si>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</si>
  <si>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</si>
  <si>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</si>
  <si>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</si>
  <si>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</si>
  <si>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</si>
  <si>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</si>
  <si>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</si>
  <si>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</si>
  <si>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</si>
  <si>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</si>
  <si>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</si>
  <si>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</si>
  <si>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</si>
  <si>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</si>
  <si>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</si>
  <si>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</si>
  <si>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</si>
  <si>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</si>
  <si>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</si>
  <si>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</si>
  <si>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</si>
  <si>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</si>
  <si>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</si>
  <si>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</si>
  <si>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</si>
  <si>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</si>
  <si>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</si>
  <si>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</si>
  <si>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</si>
  <si>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</si>
  <si>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</si>
  <si>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</si>
  <si>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</si>
  <si>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</si>
  <si>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</si>
  <si>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</si>
  <si>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</si>
  <si>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</si>
  <si>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</si>
  <si>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</si>
  <si>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</si>
  <si>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</si>
  <si>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</si>
  <si>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</si>
  <si>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</si>
  <si>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</si>
  <si>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</si>
  <si>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</si>
  <si>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</si>
  <si>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</si>
  <si>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</si>
  <si>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</si>
  <si>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</si>
  <si>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</si>
  <si>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</si>
  <si>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</si>
  <si>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</si>
  <si>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</si>
  <si>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</si>
  <si>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</si>
  <si>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</si>
  <si>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</si>
  <si>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</si>
  <si>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</si>
  <si>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</si>
  <si>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</si>
  <si>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</si>
  <si>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</si>
  <si>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</si>
  <si>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</si>
  <si>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</si>
  <si>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</si>
  <si>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</si>
  <si>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</si>
  <si>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</si>
  <si>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</si>
  <si>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</si>
  <si>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</si>
  <si>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</si>
  <si>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</si>
  <si>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</si>
  <si>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</si>
  <si>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</si>
  <si>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</si>
  <si>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</si>
  <si>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</si>
  <si>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</si>
  <si>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</si>
  <si>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</si>
  <si>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</si>
  <si>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</si>
  <si>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</si>
  <si>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</si>
  <si>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</si>
  <si>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</si>
  <si>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</si>
  <si>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</si>
  <si>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</si>
  <si>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</si>
  <si>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</si>
  <si>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</si>
  <si>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</si>
  <si>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</si>
  <si>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</si>
  <si>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</si>
  <si>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</si>
  <si>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</si>
  <si>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</si>
  <si>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</si>
  <si>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</si>
  <si>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</si>
  <si>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</si>
  <si>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</si>
  <si>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</si>
  <si>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</si>
  <si>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</si>
  <si>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</si>
  <si>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</si>
  <si>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</si>
  <si>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</si>
  <si>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</si>
  <si>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</si>
  <si>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</si>
  <si>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</si>
  <si>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</si>
  <si>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</si>
  <si>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</si>
  <si>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</si>
  <si>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</si>
  <si>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</si>
  <si>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</si>
  <si>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</si>
  <si>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</si>
  <si>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</si>
  <si>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</si>
  <si>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</si>
  <si>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</si>
  <si>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</si>
  <si>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</si>
  <si>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</si>
  <si>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</si>
  <si>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</si>
  <si>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</si>
  <si>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</si>
  <si>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</si>
  <si>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</si>
  <si>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</si>
  <si>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</si>
  <si>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</si>
  <si>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</si>
  <si>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</si>
  <si>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</si>
  <si>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</si>
  <si>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</si>
  <si>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</si>
  <si>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</si>
  <si>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</si>
  <si>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</si>
  <si>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</si>
  <si>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</si>
  <si>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</si>
  <si>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</si>
  <si>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</si>
  <si>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</si>
  <si>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</si>
  <si>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</si>
  <si>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</si>
  <si>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</si>
  <si>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</si>
  <si>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</si>
  <si>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</si>
  <si>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</si>
  <si>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</si>
  <si>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</si>
  <si>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</si>
  <si>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</si>
  <si>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</si>
  <si>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</si>
  <si>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</si>
  <si>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</si>
  <si>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</si>
  <si>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</si>
  <si>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</si>
  <si>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</si>
  <si>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</si>
  <si>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</si>
  <si>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</si>
  <si>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</si>
  <si>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</si>
  <si>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</si>
  <si>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</si>
  <si>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</si>
  <si>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</si>
  <si>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</si>
  <si>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</si>
  <si>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</si>
  <si>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</si>
  <si>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</si>
  <si>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</si>
  <si>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</si>
  <si>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</si>
  <si>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</si>
  <si>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</si>
  <si>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</si>
  <si>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</si>
  <si>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</si>
  <si>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</si>
  <si>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</si>
  <si>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</si>
  <si>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</si>
  <si>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</si>
  <si>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</si>
  <si>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</si>
  <si>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</si>
  <si>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</si>
  <si>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</si>
  <si>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</si>
  <si>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</si>
  <si>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</si>
  <si>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</si>
  <si>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</si>
  <si>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</si>
  <si>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</si>
  <si>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</si>
  <si>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</si>
  <si>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</si>
  <si>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</si>
  <si>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</si>
  <si>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</si>
  <si>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</si>
  <si>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</si>
  <si>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</si>
  <si>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</si>
  <si>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</si>
  <si>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</si>
  <si>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</si>
  <si>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</si>
  <si>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</si>
  <si>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</si>
  <si>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</si>
  <si>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</si>
  <si>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</si>
  <si>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</si>
  <si>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</si>
  <si>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</si>
  <si>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</si>
  <si>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</si>
  <si>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</si>
  <si>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</si>
  <si>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</si>
  <si>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</si>
  <si>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</si>
  <si>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</si>
  <si>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</si>
  <si>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</si>
  <si>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</si>
  <si>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</si>
  <si>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</si>
  <si>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</si>
  <si>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</si>
  <si>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</si>
  <si>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</si>
  <si>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</si>
  <si>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</si>
  <si>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</si>
  <si>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</si>
  <si>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</si>
  <si>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</si>
  <si>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</si>
  <si>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</si>
  <si>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</si>
  <si>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</si>
  <si>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</si>
  <si>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</si>
  <si>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</si>
  <si>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</si>
  <si>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</si>
  <si>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</si>
  <si>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</si>
  <si>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</si>
  <si>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</si>
  <si>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</si>
  <si>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</si>
  <si>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</si>
  <si>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</si>
  <si>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</si>
  <si>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</si>
  <si>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</si>
  <si>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</si>
  <si>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</si>
  <si>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</si>
  <si>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</si>
  <si>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</si>
  <si>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</si>
  <si>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</si>
  <si>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</si>
  <si>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</si>
  <si>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</si>
  <si>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</si>
  <si>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</si>
  <si>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</si>
  <si>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</si>
  <si>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</si>
  <si>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</si>
  <si>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</si>
  <si>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</si>
  <si>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</si>
  <si>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</si>
  <si>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</si>
  <si>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</si>
  <si>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7割程度必要</t>
  </si>
  <si>
    <t>使わない</t>
  </si>
  <si>
    <t>応相談</t>
  </si>
  <si>
    <t>不要</t>
  </si>
  <si>
    <t>大型トラック</t>
  </si>
  <si>
    <t>舞台上、もしくは舞台設置位置以外の場所に移動をお願いします。</t>
    <rPh sb="0" eb="3">
      <t>ブタイジョウ</t>
    </rPh>
    <rPh sb="8" eb="16">
      <t>ブタイセッチイチイガイ</t>
    </rPh>
    <rPh sb="17" eb="19">
      <t>バショ</t>
    </rPh>
    <rPh sb="20" eb="22">
      <t>イドウ</t>
    </rPh>
    <rPh sb="24" eb="25">
      <t>ネガ</t>
    </rPh>
    <phoneticPr fontId="1"/>
  </si>
  <si>
    <t>本公演開演前</t>
    <rPh sb="0" eb="3">
      <t>ホンコウエン</t>
    </rPh>
    <rPh sb="3" eb="5">
      <t>カイエン</t>
    </rPh>
    <rPh sb="5" eb="6">
      <t>マエ</t>
    </rPh>
    <phoneticPr fontId="1"/>
  </si>
  <si>
    <t>本公演共演時の、入退場の場所の確認・練習</t>
    <rPh sb="0" eb="1">
      <t>ホン</t>
    </rPh>
    <rPh sb="1" eb="3">
      <t>コウエン</t>
    </rPh>
    <rPh sb="3" eb="5">
      <t>キョウエン</t>
    </rPh>
    <rPh sb="5" eb="6">
      <t>ジ</t>
    </rPh>
    <rPh sb="8" eb="10">
      <t>ニュウタイ</t>
    </rPh>
    <rPh sb="10" eb="11">
      <t>ジョウ</t>
    </rPh>
    <rPh sb="12" eb="14">
      <t>バショ</t>
    </rPh>
    <rPh sb="15" eb="17">
      <t>カクニン</t>
    </rPh>
    <rPh sb="18" eb="20">
      <t>レンシュウ</t>
    </rPh>
    <phoneticPr fontId="1"/>
  </si>
  <si>
    <t>45分程度</t>
    <rPh sb="2" eb="3">
      <t>フン</t>
    </rPh>
    <rPh sb="3" eb="5">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</si>
</sst>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412750</xdr:colOff>
      <xdr:row>68</xdr:row>
      <xdr:rowOff>120954</xdr:rowOff>
    </xdr:from>
    <xdr:to>
      <xdr:col>9</xdr:col>
      <xdr:colOff>619125</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444625" y="22472954"/>
          <a:ext cx="5984875"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460375</xdr:colOff>
      <xdr:row>77</xdr:row>
      <xdr:rowOff>135732</xdr:rowOff>
    </xdr:from>
    <xdr:to>
      <xdr:col>9</xdr:col>
      <xdr:colOff>603250</xdr:colOff>
      <xdr:row>79</xdr:row>
      <xdr:rowOff>47625</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484762" y="24792902"/>
          <a:ext cx="5929762" cy="397129"/>
          <a:chOff x="1076477" y="15002226"/>
          <a:chExt cx="4160761" cy="177394"/>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5002226"/>
            <a:ext cx="1056317" cy="1773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16</a:t>
            </a:r>
            <a:r>
              <a:rPr kumimoji="1" lang="ja-JP" altLang="en-US" sz="1100" b="1"/>
              <a:t>ｍ</a:t>
            </a:r>
          </a:p>
        </xdr:txBody>
      </xdr:sp>
    </xdr:grpSp>
    <xdr:clientData/>
  </xdr:twoCellAnchor>
  <xdr:twoCellAnchor>
    <xdr:from>
      <xdr:col>7</xdr:col>
      <xdr:colOff>541637</xdr:colOff>
      <xdr:row>68</xdr:row>
      <xdr:rowOff>168306</xdr:rowOff>
    </xdr:from>
    <xdr:to>
      <xdr:col>8</xdr:col>
      <xdr:colOff>558092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699514" y="22641914"/>
          <a:ext cx="843153" cy="2025611"/>
          <a:chOff x="4970705" y="13014477"/>
          <a:chExt cx="689867"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4970705" y="1363562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ｍ</a:t>
            </a:r>
          </a:p>
        </xdr:txBody>
      </xdr:sp>
    </xdr:grpSp>
    <xdr:clientData/>
  </xdr:twoCellAnchor>
  <xdr:twoCellAnchor>
    <xdr:from>
      <xdr:col>2</xdr:col>
      <xdr:colOff>476250</xdr:colOff>
      <xdr:row>80</xdr:row>
      <xdr:rowOff>117173</xdr:rowOff>
    </xdr:from>
    <xdr:to>
      <xdr:col>9</xdr:col>
      <xdr:colOff>508000</xdr:colOff>
      <xdr:row>95</xdr:row>
      <xdr:rowOff>20411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508125" y="25279048"/>
          <a:ext cx="5810250" cy="33957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7</xdr:col>
      <xdr:colOff>155970</xdr:colOff>
      <xdr:row>97</xdr:row>
      <xdr:rowOff>25400</xdr:rowOff>
    </xdr:from>
    <xdr:to>
      <xdr:col>10</xdr:col>
      <xdr:colOff>238127</xdr:colOff>
      <xdr:row>102</xdr:row>
      <xdr:rowOff>114300</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rot="16200000">
          <a:off x="6066036" y="28389459"/>
          <a:ext cx="1057275" cy="255865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8</xdr:col>
      <xdr:colOff>382018</xdr:colOff>
      <xdr:row>77</xdr:row>
      <xdr:rowOff>134271</xdr:rowOff>
    </xdr:from>
    <xdr:to>
      <xdr:col>9</xdr:col>
      <xdr:colOff>428893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6366593" y="24791441"/>
          <a:ext cx="873574"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8</xdr:col>
      <xdr:colOff>317500</xdr:colOff>
      <xdr:row>63</xdr:row>
      <xdr:rowOff>23190</xdr:rowOff>
    </xdr:from>
    <xdr:to>
      <xdr:col>10</xdr:col>
      <xdr:colOff>488674</xdr:colOff>
      <xdr:row>65</xdr:row>
      <xdr:rowOff>192062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6302375" y="21232190"/>
          <a:ext cx="1822174"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r>
            <a:rPr kumimoji="1" lang="ja-JP" altLang="ja-JP" sz="1100" b="1">
              <a:solidFill>
                <a:schemeClr val="dk1"/>
              </a:solidFill>
              <a:effectLst/>
              <a:latin typeface="+mn-lt"/>
              <a:ea typeface="+mn-ea"/>
              <a:cs typeface="+mn-cs"/>
            </a:rPr>
            <a:t>（例）</a:t>
          </a:r>
          <a:endParaRPr kumimoji="1" lang="ja-JP" altLang="en-US" sz="1200" b="1">
            <a:solidFill>
              <a:schemeClr val="bg2">
                <a:lumMod val="25000"/>
              </a:schemeClr>
            </a:solidFill>
          </a:endParaRP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329142</xdr:colOff>
      <xdr:row>70</xdr:row>
      <xdr:rowOff>226204</xdr:rowOff>
    </xdr:from>
    <xdr:to>
      <xdr:col>18</xdr:col>
      <xdr:colOff>412750</xdr:colOff>
      <xdr:row>76</xdr:row>
      <xdr:rowOff>112838</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9539637" y="23185048"/>
          <a:ext cx="2824292" cy="134234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668403</xdr:colOff>
      <xdr:row>64</xdr:row>
      <xdr:rowOff>32715</xdr:rowOff>
    </xdr:from>
    <xdr:to>
      <xdr:col>5</xdr:col>
      <xdr:colOff>777874</xdr:colOff>
      <xdr:row>66</xdr:row>
      <xdr:rowOff>201587</xdr:rowOff>
    </xdr:to>
    <xdr:sp macro="" textlink="">
      <xdr:nvSpPr>
        <xdr:cNvPr id="96" name="テキスト ボックス 95">
          <a:extLst>
            <a:ext uri="{FF2B5EF4-FFF2-40B4-BE49-F238E27FC236}">
              <a16:creationId xmlns:a16="http://schemas.microsoft.com/office/drawing/2014/main" id="{D8641539-D026-4F95-9BBA-9CCB72666BA0}"/>
            </a:ext>
          </a:extLst>
        </xdr:cNvPr>
        <xdr:cNvSpPr txBox="1"/>
      </xdr:nvSpPr>
      <xdr:spPr>
        <a:xfrm>
          <a:off x="2525778" y="21463965"/>
          <a:ext cx="1760471"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D50" sqref="D50:E5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101</v>
      </c>
      <c r="D2" s="27" t="s">
        <v>5</v>
      </c>
      <c r="E2" s="29" t="str">
        <f>VLOOKUP($C$2,'R7_制作団体一覧'!A:H,2,FALSE)</f>
        <v>演劇</v>
      </c>
      <c r="F2" s="26" t="s">
        <v>2</v>
      </c>
      <c r="G2" s="30" t="str">
        <f>VLOOKUP($C$2,'R7_制作団体一覧'!A:H,3,FALSE)</f>
        <v>人形劇</v>
      </c>
      <c r="H2" s="27" t="s">
        <v>20</v>
      </c>
      <c r="I2" s="29" t="str">
        <f>VLOOKUP($C$2,'R7_制作団体一覧'!A:H,5,FALSE)</f>
        <v>A区分</v>
      </c>
      <c r="J2" s="27" t="s">
        <v>3</v>
      </c>
      <c r="K2" s="29" t="str">
        <f>VLOOKUP($C$2,'R7_制作団体一覧'!A:H,6,FALSE)</f>
        <v>A</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デフ・パペットシアター・ひとみ</v>
      </c>
      <c r="D3" s="161"/>
      <c r="E3" s="161"/>
      <c r="F3" s="161"/>
      <c r="G3" s="27" t="s">
        <v>4</v>
      </c>
      <c r="H3" s="162" t="str">
        <f>VLOOKUP($C$2,'R7_制作団体一覧'!A:H,7,FALSE)</f>
        <v>公益財団法人現代人形劇センター</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35</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7</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3.7</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613</v>
      </c>
      <c r="G12" s="173"/>
      <c r="H12" s="174" t="s">
        <v>45</v>
      </c>
      <c r="I12" s="175"/>
      <c r="J12" s="176"/>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v>
      </c>
      <c r="G13" s="51" t="s">
        <v>40</v>
      </c>
      <c r="H13" s="49" t="s">
        <v>7</v>
      </c>
      <c r="I13" s="50">
        <v>1.8</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615</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617</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616</v>
      </c>
      <c r="F17" s="124"/>
      <c r="G17" s="125" t="s">
        <v>53</v>
      </c>
      <c r="H17" s="126"/>
      <c r="I17" s="126"/>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618</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2.5</v>
      </c>
      <c r="G19" s="63" t="s">
        <v>40</v>
      </c>
      <c r="H19" s="64" t="s">
        <v>55</v>
      </c>
      <c r="I19" s="62">
        <v>8.8000000000000007</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622</v>
      </c>
      <c r="E49" s="109"/>
      <c r="F49" s="110" t="s">
        <v>620</v>
      </c>
      <c r="G49" s="111"/>
      <c r="H49" s="110" t="s">
        <v>621</v>
      </c>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v>
      </c>
      <c r="H55" s="98"/>
      <c r="I55" s="20" t="s">
        <v>7</v>
      </c>
      <c r="J55" s="97">
        <f>I13</f>
        <v>1.8</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30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t="s">
        <v>619</v>
      </c>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7"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AW10" sqref="AW10"/>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A005</v>
      </c>
      <c r="B3" s="71" t="str">
        <f>①会場条件に係るヒアリングシート!E2</f>
        <v>演劇</v>
      </c>
      <c r="C3" s="71" t="str">
        <f>①会場条件に係るヒアリングシート!G2</f>
        <v>人形劇</v>
      </c>
      <c r="D3" s="71" t="str">
        <f>①会場条件に係るヒアリングシート!I2</f>
        <v>A区分</v>
      </c>
      <c r="E3" s="71" t="str">
        <f>①会場条件に係るヒアリングシート!K2</f>
        <v>A</v>
      </c>
      <c r="F3" s="71" t="str">
        <f>①会場条件に係るヒアリングシート!C3</f>
        <v>デフ・パペットシアター・ひとみ</v>
      </c>
      <c r="G3" s="71" t="str">
        <f>①会場条件に係るヒアリングシート!H3</f>
        <v>公益財団法人現代人形劇センター</v>
      </c>
      <c r="H3" s="71" t="str">
        <f>①会場条件に係るヒアリングシート!E9</f>
        <v>2F以上応相談</v>
      </c>
      <c r="I3" s="71">
        <f>①会場条件に係るヒアリングシート!J9</f>
        <v>35</v>
      </c>
      <c r="J3" s="71">
        <f>①会場条件に係るヒアリングシート!F10</f>
        <v>16</v>
      </c>
      <c r="K3" s="71">
        <f>①会場条件に係るヒアリングシート!I10</f>
        <v>7</v>
      </c>
      <c r="L3" s="71">
        <f>①会場条件に係るヒアリングシート!F11</f>
        <v>3.7</v>
      </c>
      <c r="M3" s="71" t="str">
        <f>①会場条件に係るヒアリングシート!F12</f>
        <v>可</v>
      </c>
      <c r="N3" s="71">
        <f>①会場条件に係るヒアリングシート!J12</f>
        <v>0</v>
      </c>
      <c r="O3" s="71">
        <f>①会場条件に係るヒアリングシート!F13</f>
        <v>1</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30</v>
      </c>
      <c r="X3" s="71" t="str">
        <f>①会場条件に係るヒアリングシート!E18</f>
        <v>大型トラック</v>
      </c>
      <c r="Y3" s="71">
        <f>①会場条件に係るヒアリングシート!H18</f>
        <v>1</v>
      </c>
      <c r="Z3" s="71">
        <f>①会場条件に係るヒアリングシート!F19</f>
        <v>2.5</v>
      </c>
      <c r="AA3" s="71">
        <f>①会場条件に係るヒアリングシート!I19</f>
        <v>8.8000000000000007</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45分程度</v>
      </c>
      <c r="AV3" s="90" t="str">
        <f>①会場条件に係るヒアリングシート!F49</f>
        <v>本公演開演前</v>
      </c>
      <c r="AW3" s="90" t="str">
        <f>①会場条件に係るヒアリングシート!H49</f>
        <v>本公演共演時の、入退場の場所の確認・練習</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2024-12-11T06:49:22Z</dcterms:modified>
</cp:coreProperties>
</file>