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8770" windowHeight="1218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<sst xmlns="http://schemas.openxmlformats.org/spreadsheetml/2006/main" count="1467" uniqueCount="626">
  <si>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</si>
  <si>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</si>
  <si>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</si>
  <si>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</si>
  <si>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</si>
  <si>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</si>
  <si>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</si>
  <si>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</si>
  <si>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</si>
  <si>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</si>
  <si>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</si>
  <si>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</si>
  <si>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</si>
  <si>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</si>
  <si>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</si>
  <si>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</si>
  <si>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</si>
  <si>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</si>
  <si>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</si>
  <si>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</si>
  <si>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</si>
  <si>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</si>
  <si>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</si>
  <si>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</si>
  <si>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</si>
  <si>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</si>
  <si>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</si>
  <si>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</si>
  <si>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</si>
  <si>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</si>
  <si>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</si>
  <si>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</si>
  <si>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</si>
  <si>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</si>
  <si>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</si>
  <si>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</si>
  <si>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</si>
  <si>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</si>
  <si>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</si>
  <si>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</si>
  <si>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</si>
  <si>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</si>
  <si>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</si>
  <si>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</si>
  <si>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</si>
  <si>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</si>
  <si>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</si>
  <si>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</si>
  <si>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</si>
  <si>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</si>
  <si>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</si>
  <si>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</si>
  <si>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</si>
  <si>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</si>
  <si>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</si>
  <si>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</si>
  <si>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</si>
  <si>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</si>
  <si>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</si>
  <si>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</si>
  <si>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</si>
  <si>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</si>
  <si>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</si>
  <si>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</si>
  <si>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</si>
  <si>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</si>
  <si>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</si>
  <si>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</si>
  <si>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</si>
  <si>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</si>
  <si>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</si>
  <si>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</si>
  <si>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</si>
  <si>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</si>
  <si>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</si>
  <si>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</si>
  <si>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</si>
  <si>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</si>
  <si>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</si>
  <si>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</si>
  <si>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</si>
  <si>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</si>
  <si>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</si>
  <si>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</si>
  <si>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</si>
  <si>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</si>
  <si>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</si>
  <si>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</si>
  <si>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</si>
  <si>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</si>
  <si>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</si>
  <si>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</si>
  <si>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</si>
  <si>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</si>
  <si>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</si>
  <si>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</si>
  <si>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</si>
  <si>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</si>
  <si>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</si>
  <si>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</si>
  <si>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</si>
  <si>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</si>
  <si>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</si>
  <si>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</si>
  <si>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</si>
  <si>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</si>
  <si>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</si>
  <si>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</si>
  <si>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</si>
  <si>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</si>
  <si>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</si>
  <si>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</si>
  <si>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</si>
  <si>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</si>
  <si>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</si>
  <si>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</si>
  <si>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</si>
  <si>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</si>
  <si>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</si>
  <si>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</si>
  <si>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</si>
  <si>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</si>
  <si>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</si>
  <si>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</si>
  <si>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</si>
  <si>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</si>
  <si>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</si>
  <si>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</si>
  <si>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</si>
  <si>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</si>
  <si>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</si>
  <si>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</si>
  <si>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</si>
  <si>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</si>
  <si>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</si>
  <si>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</si>
  <si>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</si>
  <si>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</si>
  <si>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</si>
  <si>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</si>
  <si>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</si>
  <si>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</si>
  <si>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</si>
  <si>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</si>
  <si>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</si>
  <si>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</si>
  <si>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</si>
  <si>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</si>
  <si>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</si>
  <si>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</si>
  <si>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</si>
  <si>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</si>
  <si>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</si>
  <si>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</si>
  <si>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</si>
  <si>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</si>
  <si>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</si>
  <si>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</si>
  <si>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</si>
  <si>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</si>
  <si>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</si>
  <si>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</si>
  <si>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</si>
  <si>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</si>
  <si>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</si>
  <si>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</si>
  <si>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</si>
  <si>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</si>
  <si>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</si>
  <si>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</si>
  <si>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</si>
  <si>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</si>
  <si>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</si>
  <si>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</si>
  <si>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</si>
  <si>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</si>
  <si>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</si>
  <si>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</si>
  <si>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</si>
  <si>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</si>
  <si>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</si>
  <si>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</si>
  <si>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</si>
  <si>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</si>
  <si>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</si>
  <si>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</si>
  <si>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</si>
  <si>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</si>
  <si>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</si>
  <si>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</si>
  <si>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</si>
  <si>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</si>
  <si>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</si>
  <si>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</si>
  <si>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</si>
  <si>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</si>
  <si>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</si>
  <si>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</si>
  <si>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</si>
  <si>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</si>
  <si>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</si>
  <si>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</si>
  <si>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</si>
  <si>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</si>
  <si>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</si>
  <si>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</si>
  <si>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</si>
  <si>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</si>
  <si>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</si>
  <si>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</si>
  <si>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</si>
  <si>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</si>
  <si>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</si>
  <si>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</si>
  <si>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</si>
  <si>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</si>
  <si>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</si>
  <si>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</si>
  <si>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</si>
  <si>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</si>
  <si>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</si>
  <si>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</si>
  <si>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</si>
  <si>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</si>
  <si>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</si>
  <si>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</si>
  <si>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</si>
  <si>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</si>
  <si>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</si>
  <si>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</si>
  <si>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</si>
  <si>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</si>
  <si>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</si>
  <si>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</si>
  <si>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</si>
  <si>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</si>
  <si>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</si>
  <si>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</si>
  <si>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</si>
  <si>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</si>
  <si>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</si>
  <si>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</si>
  <si>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</si>
  <si>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</si>
  <si>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</si>
  <si>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</si>
  <si>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</si>
  <si>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</si>
  <si>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</si>
  <si>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</si>
  <si>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</si>
  <si>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</si>
  <si>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</si>
  <si>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</si>
  <si>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</si>
  <si>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</si>
  <si>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</si>
  <si>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</si>
  <si>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</si>
  <si>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</si>
  <si>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</si>
  <si>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</si>
  <si>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</si>
  <si>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</si>
  <si>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</si>
  <si>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</si>
  <si>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</si>
  <si>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</si>
  <si>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</si>
  <si>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</si>
  <si>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</si>
  <si>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</si>
  <si>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</si>
  <si>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</si>
  <si>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</si>
  <si>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</si>
  <si>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</si>
  <si>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</si>
  <si>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</si>
  <si>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</si>
  <si>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</si>
  <si>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</si>
  <si>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</si>
  <si>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</si>
  <si>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</si>
  <si>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</si>
  <si>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</si>
  <si>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</si>
  <si>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</si>
  <si>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</si>
  <si>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</si>
  <si>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</si>
  <si>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</si>
  <si>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</si>
  <si>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</si>
  <si>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</si>
  <si>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</si>
  <si>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</si>
  <si>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</si>
  <si>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</si>
  <si>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</si>
  <si>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</si>
  <si>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</si>
  <si>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</si>
  <si>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</si>
  <si>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</si>
  <si>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</si>
  <si>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</si>
  <si>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</si>
  <si>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</si>
  <si>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</si>
  <si>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</si>
  <si>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</si>
  <si>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</si>
  <si>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</si>
  <si>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</si>
  <si>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</si>
  <si>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</si>
  <si>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</si>
  <si>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</si>
  <si>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</si>
  <si>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</si>
  <si>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</si>
  <si>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</si>
  <si>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</si>
  <si>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</si>
  <si>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</si>
  <si>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</si>
  <si>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</si>
  <si>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</si>
  <si>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</si>
  <si>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</si>
  <si>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</si>
  <si>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</si>
  <si>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</si>
  <si>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</si>
  <si>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</si>
  <si>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</si>
  <si>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</si>
  <si>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</si>
  <si>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</si>
  <si>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</si>
  <si>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</si>
  <si>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</si>
  <si>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</si>
  <si>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</si>
  <si>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</si>
  <si>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</si>
  <si>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</si>
  <si>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</si>
  <si>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</si>
  <si>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</si>
  <si>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</si>
  <si>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</si>
  <si>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</si>
  <si>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</si>
  <si>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</si>
  <si>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</si>
  <si>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</si>
  <si>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</si>
  <si>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</si>
  <si>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</si>
  <si>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</si>
  <si>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</si>
  <si>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</si>
  <si>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</si>
  <si>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</si>
  <si>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</si>
  <si>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</si>
  <si>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</si>
  <si>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</si>
  <si>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</si>
  <si>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</si>
  <si>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</si>
  <si>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</si>
  <si>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</si>
  <si>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</si>
  <si>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</si>
  <si>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</si>
  <si>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</si>
  <si>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</si>
  <si>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</si>
  <si>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</si>
  <si>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</si>
  <si>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</si>
  <si>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</si>
  <si>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</si>
  <si>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</si>
  <si>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</si>
  <si>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</si>
  <si>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</si>
  <si>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</si>
  <si>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</si>
  <si>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</si>
  <si>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</si>
  <si>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</si>
  <si>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</si>
  <si>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</si>
  <si>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</si>
  <si>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</si>
  <si>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</si>
  <si>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</si>
  <si>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</si>
  <si>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</si>
  <si>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</si>
  <si>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</si>
  <si>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</si>
  <si>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</si>
  <si>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</si>
  <si>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</si>
  <si>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</si>
  <si>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</si>
  <si>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</si>
  <si>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</si>
  <si>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</si>
  <si>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</si>
  <si>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</si>
  <si>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</si>
  <si>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</si>
  <si>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</si>
  <si>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</si>
  <si>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</si>
  <si>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</si>
  <si>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</si>
  <si>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</si>
  <si>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</si>
  <si>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</si>
  <si>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</si>
  <si>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</si>
  <si>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</si>
  <si>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</si>
  <si>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</si>
  <si>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</si>
  <si>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</si>
  <si>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</si>
  <si>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</si>
  <si>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</si>
  <si>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</si>
  <si>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</si>
  <si>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</si>
  <si>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</si>
  <si>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</si>
  <si>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</si>
  <si>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</si>
  <si>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</si>
  <si>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</si>
  <si>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</si>
  <si>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</si>
  <si>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</si>
  <si>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</si>
  <si>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</si>
  <si>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</si>
  <si>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</si>
  <si>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</si>
  <si>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</si>
  <si>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</si>
  <si>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</si>
  <si>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</si>
  <si>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</si>
  <si>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</si>
  <si>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</si>
  <si>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</si>
  <si>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</si>
  <si>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</si>
  <si>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</si>
  <si>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</si>
  <si>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</si>
  <si>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</si>
  <si>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</si>
  <si>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</si>
  <si>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</si>
  <si>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</si>
  <si>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</si>
  <si>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</si>
  <si>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</si>
  <si>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</si>
  <si>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</si>
  <si>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</si>
  <si>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</si>
  <si>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</si>
  <si>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</si>
  <si>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</si>
  <si>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</si>
  <si>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</si>
  <si>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</si>
  <si>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</si>
  <si>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</si>
  <si>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</si>
  <si>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</si>
  <si>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</si>
  <si>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</si>
  <si>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</si>
  <si>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</si>
  <si>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</si>
  <si>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</si>
  <si>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</si>
  <si>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</si>
  <si>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</si>
  <si>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</si>
  <si>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</si>
  <si>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</si>
  <si>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</si>
  <si>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</si>
  <si>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</si>
  <si>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</si>
  <si>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</si>
  <si>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</si>
  <si>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</si>
  <si>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</si>
  <si>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</si>
  <si>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</si>
  <si>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</si>
  <si>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</si>
  <si>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</si>
  <si>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</si>
  <si>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</si>
  <si>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</si>
  <si>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</si>
  <si>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</si>
  <si>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</si>
  <si>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</si>
  <si>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</si>
  <si>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</si>
  <si>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</si>
  <si>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</si>
  <si>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</si>
  <si>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</si>
  <si>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</si>
  <si>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</si>
  <si>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</si>
  <si>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</si>
  <si>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</si>
  <si>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</si>
  <si>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</si>
  <si>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</si>
  <si>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</si>
  <si>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</si>
  <si>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</si>
  <si>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</si>
  <si>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</si>
  <si>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</si>
  <si>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</si>
  <si>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</si>
  <si>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</si>
  <si>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</si>
  <si>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</si>
  <si>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</si>
  <si>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</si>
  <si>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</si>
  <si>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</si>
  <si>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</si>
  <si>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</si>
  <si>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</si>
  <si>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</si>
  <si>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</si>
  <si>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</si>
  <si>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</si>
  <si>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</si>
  <si>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</si>
  <si>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</si>
  <si>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</si>
  <si>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</si>
  <si>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</si>
  <si>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</si>
  <si>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</si>
  <si>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</si>
  <si>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</si>
  <si>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</si>
  <si>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</si>
  <si>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</si>
  <si>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</si>
  <si>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</si>
  <si>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</si>
  <si>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</si>
  <si>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</si>
  <si>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</si>
  <si>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</si>
  <si>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</si>
  <si>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</si>
  <si>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</si>
  <si>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</si>
  <si>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</si>
  <si>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</si>
  <si>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</si>
  <si>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</si>
  <si>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</si>
  <si>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</si>
  <si>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</si>
  <si>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</si>
  <si>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</si>
  <si>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</si>
  <si>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</si>
  <si>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</si>
  <si>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</si>
  <si>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</si>
  <si>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</si>
  <si>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</si>
  <si>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</si>
  <si>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</si>
  <si>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</si>
  <si>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</si>
  <si>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</si>
  <si>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</si>
  <si>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</si>
  <si>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</si>
  <si>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</si>
  <si>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</si>
  <si>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</si>
  <si>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</si>
  <si>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</si>
  <si>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</si>
  <si>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</si>
  <si>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</si>
  <si>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無指定</t>
    <rPh sb="0" eb="3">
      <t>ムシテイ</t>
    </rPh>
    <phoneticPr fontId="1"/>
  </si>
  <si>
    <t>可</t>
    <rPh sb="0" eb="1">
      <t>カ</t>
    </rPh>
    <phoneticPr fontId="1"/>
  </si>
  <si>
    <t>7割程度必要</t>
  </si>
  <si>
    <t>有無さえ分ればよい</t>
  </si>
  <si>
    <t>使わない</t>
  </si>
  <si>
    <t>応相談</t>
  </si>
  <si>
    <t>ハイエース</t>
  </si>
  <si>
    <t>不要</t>
  </si>
  <si>
    <t>20～30分</t>
    <rPh sb="5" eb="6">
      <t>フン</t>
    </rPh>
    <phoneticPr fontId="1"/>
  </si>
  <si>
    <t>本公演開始前</t>
    <rPh sb="0" eb="3">
      <t>ホンコウエン</t>
    </rPh>
    <rPh sb="3" eb="5">
      <t>カイシ</t>
    </rPh>
    <rPh sb="5" eb="6">
      <t>マエ</t>
    </rPh>
    <phoneticPr fontId="1"/>
  </si>
  <si>
    <t>通常の運搬車両は、ワークショップはハイエース１台、本公演は同２台となるが、場合により本公演は中型トラック１台となる可能性もあり、その場合には車幅3ｍ、車長6.5ｍとなる。</t>
    <rPh sb="0" eb="2">
      <t>ツウジョウ</t>
    </rPh>
    <rPh sb="3" eb="5">
      <t>ウンパン</t>
    </rPh>
    <rPh sb="5" eb="7">
      <t>シャリョウ</t>
    </rPh>
    <rPh sb="23" eb="24">
      <t>ダイ</t>
    </rPh>
    <rPh sb="25" eb="28">
      <t>ホンコウエン</t>
    </rPh>
    <rPh sb="29" eb="30">
      <t>ドウ</t>
    </rPh>
    <rPh sb="31" eb="32">
      <t>ダイ</t>
    </rPh>
    <rPh sb="37" eb="39">
      <t>バアイ</t>
    </rPh>
    <rPh sb="42" eb="45">
      <t>ホンコウエン</t>
    </rPh>
    <rPh sb="46" eb="48">
      <t>チュウガタ</t>
    </rPh>
    <rPh sb="53" eb="54">
      <t>ダイ</t>
    </rPh>
    <rPh sb="57" eb="60">
      <t>カノウセイ</t>
    </rPh>
    <rPh sb="66" eb="68">
      <t>バアイ</t>
    </rPh>
    <rPh sb="70" eb="72">
      <t>シャハバ</t>
    </rPh>
    <rPh sb="75" eb="77">
      <t>シャチョウ</t>
    </rPh>
    <phoneticPr fontId="1"/>
  </si>
  <si>
    <t>プロジェクターおよびスクリーン（非固定型で自立式）の有無。</t>
    <rPh sb="16" eb="17">
      <t>ヒ</t>
    </rPh>
    <rPh sb="17" eb="19">
      <t>コテイ</t>
    </rPh>
    <rPh sb="19" eb="20">
      <t>カタ</t>
    </rPh>
    <rPh sb="21" eb="23">
      <t>ジリツ</t>
    </rPh>
    <rPh sb="23" eb="24">
      <t>シキ</t>
    </rPh>
    <rPh sb="26" eb="28">
      <t>ウム</t>
    </rPh>
    <phoneticPr fontId="1"/>
  </si>
  <si>
    <t>共演する児童・生徒のリハーサルを行う為、昼食時間、掃除時間を短縮して頂く必要有り。</t>
    <rPh sb="0" eb="2">
      <t>キョウエン</t>
    </rPh>
    <rPh sb="4" eb="6">
      <t>ジドウ</t>
    </rPh>
    <rPh sb="7" eb="9">
      <t>セイト</t>
    </rPh>
    <rPh sb="16" eb="17">
      <t>オコナ</t>
    </rPh>
    <rPh sb="18" eb="19">
      <t>タメ</t>
    </rPh>
    <rPh sb="20" eb="22">
      <t>チュウショク</t>
    </rPh>
    <rPh sb="22" eb="24">
      <t>ジカン</t>
    </rPh>
    <rPh sb="25" eb="27">
      <t>ソウジ</t>
    </rPh>
    <rPh sb="27" eb="29">
      <t>ジカン</t>
    </rPh>
    <rPh sb="30" eb="32">
      <t>タンシュク</t>
    </rPh>
    <rPh sb="34" eb="35">
      <t>イタダ</t>
    </rPh>
    <rPh sb="36" eb="38">
      <t>ヒツヨウ</t>
    </rPh>
    <rPh sb="38" eb="39">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</si>
</sst>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599151"/>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343322"/>
          <a:ext cx="5158118" cy="280210"/>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１０ｍ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794674"/>
          <a:ext cx="827858" cy="2025610"/>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５ｍ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447830"/>
          <a:ext cx="732197" cy="1847335"/>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755715" y="24462836"/>
          <a:ext cx="4340165" cy="10005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4944200"/>
          <a:ext cx="873573" cy="644862"/>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440928"/>
          <a:ext cx="783376" cy="1854237"/>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440928"/>
          <a:ext cx="732197" cy="1854237"/>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440928"/>
          <a:ext cx="596715" cy="1854237"/>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71401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982871"/>
          <a:ext cx="4625380" cy="298741"/>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582998"/>
          <a:ext cx="4638080" cy="226131"/>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160210"/>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568608"/>
          <a:ext cx="1687756" cy="274801"/>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578270"/>
          <a:ext cx="1694106" cy="262101"/>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651937"/>
          <a:ext cx="2862931" cy="1329762"/>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H50" sqref="H50:I5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105</v>
      </c>
      <c r="D2" s="27" t="s">
        <v>5</v>
      </c>
      <c r="E2" s="29" t="str">
        <f>VLOOKUP($C$2,'R7_制作団体一覧'!A:H,2,FALSE)</f>
        <v>伝統芸能分野</v>
      </c>
      <c r="F2" s="26" t="s">
        <v>2</v>
      </c>
      <c r="G2" s="30" t="str">
        <f>VLOOKUP($C$2,'R7_制作団体一覧'!A:H,3,FALSE)</f>
        <v>邦楽</v>
      </c>
      <c r="H2" s="27" t="s">
        <v>20</v>
      </c>
      <c r="I2" s="29" t="str">
        <f>VLOOKUP($C$2,'R7_制作団体一覧'!A:H,5,FALSE)</f>
        <v>A区分</v>
      </c>
      <c r="J2" s="27" t="s">
        <v>3</v>
      </c>
      <c r="K2" s="29" t="str">
        <f>VLOOKUP($C$2,'R7_制作団体一覧'!A:H,6,FALSE)</f>
        <v>A</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一般社団法人長唄協会</v>
      </c>
      <c r="D3" s="97"/>
      <c r="E3" s="97"/>
      <c r="F3" s="97"/>
      <c r="G3" s="27" t="s">
        <v>4</v>
      </c>
      <c r="H3" s="98" t="str">
        <f>VLOOKUP($C$2,'R7_制作団体一覧'!A:H,7,FALSE)</f>
        <v>一般社団法人長唄協会</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30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10</v>
      </c>
      <c r="G10" s="51" t="s">
        <v>40</v>
      </c>
      <c r="H10" s="52" t="s">
        <v>42</v>
      </c>
      <c r="I10" s="53">
        <v>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613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614</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1.3</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615</v>
      </c>
      <c r="F14" s="120"/>
      <c r="G14" s="121" t="s">
        <v>50</v>
      </c>
      <c r="H14" s="122"/>
      <c r="I14" s="122"/>
      <c r="J14" s="123" t="s">
        <v>616</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617</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618</v>
      </c>
      <c r="F17" s="124"/>
      <c r="G17" s="138" t="s">
        <v>53</v>
      </c>
      <c r="H17" s="139"/>
      <c r="I17" s="139"/>
      <c r="J17" s="47">
        <v>30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619</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v>
      </c>
      <c r="G19" s="63" t="s">
        <v>40</v>
      </c>
      <c r="H19" s="64" t="s">
        <v>55</v>
      </c>
      <c r="I19" s="62">
        <v>5</v>
      </c>
      <c r="J19" s="146" t="s">
        <v>40</v>
      </c>
      <c r="K19" s="147"/>
      <c r="L19" s="23"/>
      <c r="M19" s="43"/>
      <c r="N19" s="43"/>
      <c r="O19" s="43"/>
      <c r="P19" s="43"/>
      <c r="Q19" s="43"/>
      <c r="R19" s="43"/>
      <c r="S19" s="43"/>
      <c r="T19" s="43"/>
      <c r="U19" s="43"/>
      <c r="V19" s="43"/>
      <c r="W19" s="43"/>
      <c r="X19" s="43"/>
      <c r="Y19" s="43"/>
      <c r="Z19" s="43"/>
    </row>
    <row r="20" spans="1:26" ht="63" customHeight="1" x14ac:dyDescent="0.15">
      <c r="A20" s="23"/>
      <c r="B20" s="143" t="s">
        <v>461</v>
      </c>
      <c r="C20" s="144"/>
      <c r="D20" s="145"/>
      <c r="E20" s="151" t="s">
        <v>623</v>
      </c>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620</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t="s">
        <v>624</v>
      </c>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59" t="s">
        <v>621</v>
      </c>
      <c r="E49" s="160"/>
      <c r="F49" s="161" t="s">
        <v>622</v>
      </c>
      <c r="G49" s="162"/>
      <c r="H49" s="161" t="s">
        <v>625</v>
      </c>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1.3</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30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A009</v>
      </c>
      <c r="B3" s="71" t="str">
        <f>①会場条件に係るヒアリングシート!E2</f>
        <v>伝統芸能分野</v>
      </c>
      <c r="C3" s="71" t="str">
        <f>①会場条件に係るヒアリングシート!G2</f>
        <v>邦楽</v>
      </c>
      <c r="D3" s="71" t="str">
        <f>①会場条件に係るヒアリングシート!I2</f>
        <v>A区分</v>
      </c>
      <c r="E3" s="71" t="str">
        <f>①会場条件に係るヒアリングシート!K2</f>
        <v>A</v>
      </c>
      <c r="F3" s="71" t="str">
        <f>①会場条件に係るヒアリングシート!C3</f>
        <v>一般社団法人長唄協会</v>
      </c>
      <c r="G3" s="71" t="str">
        <f>①会場条件に係るヒアリングシート!H3</f>
        <v>一般社団法人長唄協会</v>
      </c>
      <c r="H3" s="71" t="str">
        <f>①会場条件に係るヒアリングシート!E9</f>
        <v>2F以上応相談</v>
      </c>
      <c r="I3" s="71">
        <f>①会場条件に係るヒアリングシート!J9</f>
        <v>30</v>
      </c>
      <c r="J3" s="71">
        <f>①会場条件に係るヒアリングシート!F10</f>
        <v>10</v>
      </c>
      <c r="K3" s="71">
        <f>①会場条件に係るヒアリングシート!I10</f>
        <v>5</v>
      </c>
      <c r="L3" s="71" t="str">
        <f>①会場条件に係るヒアリングシート!F11</f>
        <v>無指定</v>
      </c>
      <c r="M3" s="71" t="str">
        <f>①会場条件に係るヒアリングシート!F12</f>
        <v>条件が合えば可</v>
      </c>
      <c r="N3" s="71" t="str">
        <f>①会場条件に係るヒアリングシート!J12</f>
        <v>可</v>
      </c>
      <c r="O3" s="71">
        <f>①会場条件に係るヒアリングシート!F13</f>
        <v>1.3</v>
      </c>
      <c r="P3" s="71">
        <f>①会場条件に係るヒアリングシート!I13</f>
        <v>2</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f>①会場条件に係るヒアリングシート!J16</f>
        <v>0</v>
      </c>
      <c r="V3" s="71" t="str">
        <f>①会場条件に係るヒアリングシート!E17</f>
        <v>応相談</v>
      </c>
      <c r="W3" s="71">
        <f>①会場条件に係るヒアリングシート!J17</f>
        <v>30</v>
      </c>
      <c r="X3" s="71" t="str">
        <f>①会場条件に係るヒアリングシート!E18</f>
        <v>ハイエース</v>
      </c>
      <c r="Y3" s="71">
        <f>①会場条件に係るヒアリングシート!H18</f>
        <v>2</v>
      </c>
      <c r="Z3" s="71">
        <f>①会場条件に係るヒアリングシート!F19</f>
        <v>2</v>
      </c>
      <c r="AA3" s="71">
        <f>①会場条件に係るヒアリングシート!I19</f>
        <v>5</v>
      </c>
      <c r="AB3" s="71" t="str">
        <f>①会場条件に係るヒアリングシート!E20</f>
        <v>通常の運搬車両は、ワークショップはハイエース１台、本公演は同２台となるが、場合により本公演は中型トラック１台となる可能性もあり、その場合には車幅3ｍ、車長6.5ｍとなる。</v>
      </c>
      <c r="AC3" s="71" t="str">
        <f>①会場条件に係るヒアリングシート!E25</f>
        <v>不要</v>
      </c>
      <c r="AD3" s="71">
        <f>①会場条件に係るヒアリングシート!E26</f>
        <v>0</v>
      </c>
      <c r="AE3" s="71" t="str">
        <f>①会場条件に係るヒアリングシート!C33</f>
        <v>プロジェクターおよびスクリーン（非固定型で自立式）の有無。</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20～30分</v>
      </c>
      <c r="AV3" s="90" t="str">
        <f>①会場条件に係るヒアリングシート!F49</f>
        <v>本公演開始前</v>
      </c>
      <c r="AW3" s="90" t="str">
        <f>①会場条件に係るヒアリングシート!H49</f>
        <v>共演する児童・生徒のリハーサルを行う為、昼食時間、掃除時間を短縮して頂く必要有り。</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2024-12-11T06:49:55Z</dcterms:modified>
</cp:coreProperties>
</file>