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20" yWindow="-120" windowWidth="29040" windowHeight="1572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<sst xmlns="http://schemas.openxmlformats.org/spreadsheetml/2006/main" count="1461" uniqueCount="617">
  <si>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</si>
  <si>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</si>
  <si>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</si>
  <si>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</si>
  <si>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</si>
  <si>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</si>
  <si>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</si>
  <si>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</si>
  <si>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</si>
  <si>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</si>
  <si>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</si>
  <si>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</si>
  <si>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</si>
  <si>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</si>
  <si>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</si>
  <si>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</si>
  <si>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</si>
  <si>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</si>
  <si>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</si>
  <si>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</si>
  <si>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</si>
  <si>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</si>
  <si>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</si>
  <si>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</si>
  <si>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</si>
  <si>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</si>
  <si>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</si>
  <si>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</si>
  <si>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</si>
  <si>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</si>
  <si>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</si>
  <si>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</si>
  <si>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</si>
  <si>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</si>
  <si>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</si>
  <si>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</si>
  <si>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</si>
  <si>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</si>
  <si>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</si>
  <si>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</si>
  <si>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</si>
  <si>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</si>
  <si>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</si>
  <si>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</si>
  <si>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</si>
  <si>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</si>
  <si>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</si>
  <si>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</si>
  <si>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</si>
  <si>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</si>
  <si>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</si>
  <si>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</si>
  <si>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</si>
  <si>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</si>
  <si>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</si>
  <si>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</si>
  <si>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</si>
  <si>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</si>
  <si>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</si>
  <si>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</si>
  <si>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</si>
  <si>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</si>
  <si>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</si>
  <si>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</si>
  <si>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</si>
  <si>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</si>
  <si>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</si>
  <si>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</si>
  <si>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</si>
  <si>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</si>
  <si>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</si>
  <si>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</si>
  <si>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</si>
  <si>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</si>
  <si>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</si>
  <si>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</si>
  <si>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</si>
  <si>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</si>
  <si>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</si>
  <si>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</si>
  <si>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</si>
  <si>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</si>
  <si>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</si>
  <si>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</si>
  <si>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</si>
  <si>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</si>
  <si>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</si>
  <si>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</si>
  <si>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</si>
  <si>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</si>
  <si>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</si>
  <si>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</si>
  <si>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</si>
  <si>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</si>
  <si>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</si>
  <si>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</si>
  <si>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</si>
  <si>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</si>
  <si>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</si>
  <si>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</si>
  <si>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</si>
  <si>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</si>
  <si>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</si>
  <si>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</si>
  <si>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</si>
  <si>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</si>
  <si>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</si>
  <si>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</si>
  <si>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</si>
  <si>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</si>
  <si>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</si>
  <si>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</si>
  <si>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</si>
  <si>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</si>
  <si>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</si>
  <si>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</si>
  <si>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</si>
  <si>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</si>
  <si>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</si>
  <si>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</si>
  <si>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</si>
  <si>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</si>
  <si>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</si>
  <si>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</si>
  <si>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</si>
  <si>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</si>
  <si>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</si>
  <si>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</si>
  <si>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</si>
  <si>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</si>
  <si>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</si>
  <si>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</si>
  <si>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</si>
  <si>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</si>
  <si>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</si>
  <si>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</si>
  <si>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</si>
  <si>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</si>
  <si>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</si>
  <si>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</si>
  <si>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</si>
  <si>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</si>
  <si>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</si>
  <si>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</si>
  <si>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</si>
  <si>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</si>
  <si>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</si>
  <si>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</si>
  <si>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</si>
  <si>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</si>
  <si>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</si>
  <si>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</si>
  <si>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</si>
  <si>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</si>
  <si>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</si>
  <si>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</si>
  <si>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</si>
  <si>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</si>
  <si>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</si>
  <si>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</si>
  <si>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</si>
  <si>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</si>
  <si>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</si>
  <si>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</si>
  <si>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</si>
  <si>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</si>
  <si>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</si>
  <si>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</si>
  <si>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</si>
  <si>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</si>
  <si>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</si>
  <si>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</si>
  <si>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</si>
  <si>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</si>
  <si>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</si>
  <si>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</si>
  <si>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</si>
  <si>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</si>
  <si>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</si>
  <si>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</si>
  <si>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</si>
  <si>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</si>
  <si>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</si>
  <si>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</si>
  <si>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</si>
  <si>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</si>
  <si>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</si>
  <si>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</si>
  <si>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</si>
  <si>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</si>
  <si>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</si>
  <si>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</si>
  <si>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</si>
  <si>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</si>
  <si>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</si>
  <si>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</si>
  <si>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</si>
  <si>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</si>
  <si>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</si>
  <si>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</si>
  <si>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</si>
  <si>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</si>
  <si>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</si>
  <si>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</si>
  <si>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</si>
  <si>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</si>
  <si>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</si>
  <si>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</si>
  <si>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</si>
  <si>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</si>
  <si>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</si>
  <si>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</si>
  <si>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</si>
  <si>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</si>
  <si>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</si>
  <si>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</si>
  <si>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</si>
  <si>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</si>
  <si>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</si>
  <si>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</si>
  <si>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</si>
  <si>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</si>
  <si>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</si>
  <si>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</si>
  <si>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</si>
  <si>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</si>
  <si>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</si>
  <si>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</si>
  <si>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</si>
  <si>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</si>
  <si>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</si>
  <si>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</si>
  <si>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</si>
  <si>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</si>
  <si>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</si>
  <si>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</si>
  <si>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</si>
  <si>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</si>
  <si>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</si>
  <si>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</si>
  <si>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</si>
  <si>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</si>
  <si>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</si>
  <si>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</si>
  <si>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</si>
  <si>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</si>
  <si>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</si>
  <si>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</si>
  <si>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</si>
  <si>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</si>
  <si>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</si>
  <si>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</si>
  <si>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</si>
  <si>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</si>
  <si>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</si>
  <si>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</si>
  <si>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</si>
  <si>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</si>
  <si>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</si>
  <si>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</si>
  <si>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</si>
  <si>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</si>
  <si>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</si>
  <si>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</si>
  <si>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</si>
  <si>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</si>
  <si>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</si>
  <si>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</si>
  <si>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</si>
  <si>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</si>
  <si>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</si>
  <si>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</si>
  <si>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</si>
  <si>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</si>
  <si>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</si>
  <si>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</si>
  <si>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</si>
  <si>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</si>
  <si>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</si>
  <si>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</si>
  <si>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</si>
  <si>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</si>
  <si>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</si>
  <si>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</si>
  <si>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</si>
  <si>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</si>
  <si>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</si>
  <si>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</si>
  <si>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</si>
  <si>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</si>
  <si>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</si>
  <si>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</si>
  <si>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</si>
  <si>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</si>
  <si>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</si>
  <si>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</si>
  <si>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</si>
  <si>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</si>
  <si>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</si>
  <si>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</si>
  <si>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</si>
  <si>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</si>
  <si>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</si>
  <si>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</si>
  <si>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</si>
  <si>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</si>
  <si>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</si>
  <si>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</si>
  <si>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</si>
  <si>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</si>
  <si>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</si>
  <si>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</si>
  <si>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</si>
  <si>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</si>
  <si>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</si>
  <si>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</si>
  <si>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</si>
  <si>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</si>
  <si>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</si>
  <si>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</si>
  <si>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</si>
  <si>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</si>
  <si>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</si>
  <si>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</si>
  <si>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</si>
  <si>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</si>
  <si>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</si>
  <si>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</si>
  <si>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</si>
  <si>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</si>
  <si>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</si>
  <si>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</si>
  <si>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</si>
  <si>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</si>
  <si>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</si>
  <si>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</si>
  <si>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</si>
  <si>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</si>
  <si>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</si>
  <si>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</si>
  <si>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</si>
  <si>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</si>
  <si>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</si>
  <si>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</si>
  <si>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</si>
  <si>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</si>
  <si>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</si>
  <si>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</si>
  <si>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</si>
  <si>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</si>
  <si>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</si>
  <si>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</si>
  <si>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</si>
  <si>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</si>
  <si>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</si>
  <si>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</si>
  <si>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</si>
  <si>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</si>
  <si>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</si>
  <si>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</si>
  <si>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</si>
  <si>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</si>
  <si>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</si>
  <si>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</si>
  <si>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</si>
  <si>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</si>
  <si>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</si>
  <si>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</si>
  <si>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</si>
  <si>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</si>
  <si>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</si>
  <si>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</si>
  <si>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</si>
  <si>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</si>
  <si>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</si>
  <si>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</si>
  <si>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</si>
  <si>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</si>
  <si>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</si>
  <si>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</si>
  <si>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</si>
  <si>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</si>
  <si>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</si>
  <si>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</si>
  <si>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</si>
  <si>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</si>
  <si>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</si>
  <si>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</si>
  <si>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</si>
  <si>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</si>
  <si>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</si>
  <si>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</si>
  <si>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</si>
  <si>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</si>
  <si>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</si>
  <si>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</si>
  <si>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</si>
  <si>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</si>
  <si>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</si>
  <si>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</si>
  <si>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</si>
  <si>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</si>
  <si>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</si>
  <si>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</si>
  <si>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</si>
  <si>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</si>
  <si>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</si>
  <si>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</si>
  <si>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</si>
  <si>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</si>
  <si>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</si>
  <si>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</si>
  <si>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</si>
  <si>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</si>
  <si>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</si>
  <si>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</si>
  <si>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</si>
  <si>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</si>
  <si>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</si>
  <si>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</si>
  <si>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</si>
  <si>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</si>
  <si>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</si>
  <si>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</si>
  <si>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</si>
  <si>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</si>
  <si>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</si>
  <si>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</si>
  <si>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</si>
  <si>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</si>
  <si>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</si>
  <si>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</si>
  <si>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</si>
  <si>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</si>
  <si>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</si>
  <si>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</si>
  <si>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</si>
  <si>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</si>
  <si>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</si>
  <si>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</si>
  <si>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</si>
  <si>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</si>
  <si>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</si>
  <si>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</si>
  <si>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</si>
  <si>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</si>
  <si>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</si>
  <si>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</si>
  <si>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</si>
  <si>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</si>
  <si>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</si>
  <si>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</si>
  <si>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</si>
  <si>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</si>
  <si>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</si>
  <si>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</si>
  <si>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</si>
  <si>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</si>
  <si>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</si>
  <si>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</si>
  <si>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</si>
  <si>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</si>
  <si>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</si>
  <si>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</si>
  <si>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</si>
  <si>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</si>
  <si>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</si>
  <si>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</si>
  <si>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</si>
  <si>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</si>
  <si>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</si>
  <si>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</si>
  <si>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</si>
  <si>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</si>
  <si>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</si>
  <si>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</si>
  <si>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</si>
  <si>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</si>
  <si>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</si>
  <si>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</si>
  <si>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</si>
  <si>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</si>
  <si>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</si>
  <si>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</si>
  <si>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</si>
  <si>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</si>
  <si>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</si>
  <si>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</si>
  <si>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</si>
  <si>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</si>
  <si>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</si>
  <si>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</si>
  <si>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</si>
  <si>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</si>
  <si>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</si>
  <si>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</si>
  <si>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</si>
  <si>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</si>
  <si>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</si>
  <si>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</si>
  <si>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</si>
  <si>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</si>
  <si>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</si>
  <si>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</si>
  <si>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</si>
  <si>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</si>
  <si>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</si>
  <si>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</si>
  <si>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</si>
  <si>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</si>
  <si>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</si>
  <si>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</si>
  <si>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</si>
  <si>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</si>
  <si>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</si>
  <si>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</si>
  <si>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</si>
  <si>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</si>
  <si>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</si>
  <si>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</si>
  <si>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</si>
  <si>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</si>
  <si>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</si>
  <si>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</si>
  <si>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</si>
  <si>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</si>
  <si>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</si>
  <si>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</si>
  <si>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</si>
  <si>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</si>
  <si>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</si>
  <si>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</si>
  <si>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</si>
  <si>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</si>
  <si>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</si>
  <si>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</si>
  <si>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</si>
  <si>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</si>
  <si>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</si>
  <si>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</si>
  <si>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</si>
  <si>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</si>
  <si>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</si>
  <si>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</si>
  <si>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</si>
  <si>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</si>
  <si>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</si>
  <si>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</si>
  <si>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</si>
  <si>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</si>
  <si>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</si>
  <si>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</si>
  <si>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</si>
  <si>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</si>
  <si>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</si>
  <si>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</si>
  <si>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</si>
  <si>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</si>
  <si>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</si>
  <si>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</si>
  <si>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</si>
  <si>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</si>
  <si>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</si>
  <si>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</si>
  <si>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</si>
  <si>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</si>
  <si>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</si>
  <si>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</si>
  <si>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</si>
  <si>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</si>
  <si>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</si>
  <si>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</si>
  <si>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</si>
  <si>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</si>
  <si>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</si>
  <si>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</si>
  <si>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</si>
  <si>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</si>
  <si>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</si>
  <si>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</si>
  <si>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</si>
  <si>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</si>
  <si>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</si>
  <si>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</si>
  <si>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</si>
  <si>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</si>
  <si>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</si>
  <si>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</si>
  <si>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</si>
  <si>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</si>
  <si>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</si>
  <si>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</si>
  <si>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</si>
  <si>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</si>
  <si>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</si>
  <si>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</si>
  <si>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</si>
  <si>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</si>
  <si>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</si>
  <si>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</si>
  <si>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</si>
  <si>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</si>
  <si>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</si>
  <si>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</si>
  <si>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</si>
  <si>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</si>
  <si>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</si>
  <si>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</si>
  <si>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</si>
  <si>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</si>
  <si>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</si>
  <si>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</si>
  <si>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</si>
  <si>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指定なし</t>
    <rPh sb="0" eb="2">
      <t>シテイ</t>
    </rPh>
    <phoneticPr fontId="1"/>
  </si>
  <si>
    <t>可</t>
  </si>
  <si>
    <t>5割程度必要</t>
  </si>
  <si>
    <t>使わない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</si>
</sst>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473574"/>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xdr:col>
      <xdr:colOff>797719</xdr:colOff>
      <xdr:row>68</xdr:row>
      <xdr:rowOff>120954</xdr:rowOff>
    </xdr:from>
    <xdr:to>
      <xdr:col>10</xdr:col>
      <xdr:colOff>261937</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000125" y="22623767"/>
          <a:ext cx="696515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69281" y="24188317"/>
          <a:ext cx="5198554"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19</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81232" y="22671119"/>
          <a:ext cx="834596"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11</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92</xdr:row>
      <xdr:rowOff>35718</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69281" y="25445736"/>
          <a:ext cx="5286375" cy="271254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31079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244415</xdr:colOff>
      <xdr:row>63</xdr:row>
      <xdr:rowOff>20893</xdr:rowOff>
    </xdr:from>
    <xdr:to>
      <xdr:col>8</xdr:col>
      <xdr:colOff>774580</xdr:colOff>
      <xdr:row>67</xdr:row>
      <xdr:rowOff>141175</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113696" y="21368799"/>
          <a:ext cx="4697353" cy="103706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204049" y="24780209"/>
          <a:ext cx="880313"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8"/>
            <a:ext cx="677334" cy="8440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2.5</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3777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425480</xdr:colOff>
      <xdr:row>78</xdr:row>
      <xdr:rowOff>103953</xdr:rowOff>
    </xdr:from>
    <xdr:to>
      <xdr:col>2</xdr:col>
      <xdr:colOff>547687</xdr:colOff>
      <xdr:row>96</xdr:row>
      <xdr:rowOff>23813</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886" y="24988016"/>
          <a:ext cx="955645" cy="40870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397848</xdr:colOff>
      <xdr:row>79</xdr:row>
      <xdr:rowOff>3029</xdr:rowOff>
    </xdr:from>
    <xdr:to>
      <xdr:col>10</xdr:col>
      <xdr:colOff>559594</xdr:colOff>
      <xdr:row>96</xdr:row>
      <xdr:rowOff>59531</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267754" y="25125217"/>
          <a:ext cx="995184" cy="398556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4303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273843</xdr:colOff>
      <xdr:row>92</xdr:row>
      <xdr:rowOff>166687</xdr:rowOff>
    </xdr:from>
    <xdr:to>
      <xdr:col>8</xdr:col>
      <xdr:colOff>654843</xdr:colOff>
      <xdr:row>95</xdr:row>
      <xdr:rowOff>211932</xdr:rowOff>
    </xdr:to>
    <xdr:sp macro="" textlink="">
      <xdr:nvSpPr>
        <xdr:cNvPr id="96" name="テキスト ボックス 95">
          <a:extLst>
            <a:ext uri="{FF2B5EF4-FFF2-40B4-BE49-F238E27FC236}">
              <a16:creationId xmlns:a16="http://schemas.microsoft.com/office/drawing/2014/main" id="{003A6C7D-734C-4E6A-8F9A-8A5BDA62FCFC}"/>
            </a:ext>
          </a:extLst>
        </xdr:cNvPr>
        <xdr:cNvSpPr txBox="1"/>
      </xdr:nvSpPr>
      <xdr:spPr>
        <a:xfrm>
          <a:off x="2143124" y="28289250"/>
          <a:ext cx="4548188" cy="73580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309562</xdr:colOff>
      <xdr:row>92</xdr:row>
      <xdr:rowOff>166687</xdr:rowOff>
    </xdr:from>
    <xdr:to>
      <xdr:col>4</xdr:col>
      <xdr:colOff>356437</xdr:colOff>
      <xdr:row>95</xdr:row>
      <xdr:rowOff>113798</xdr:rowOff>
    </xdr:to>
    <xdr:grpSp>
      <xdr:nvGrpSpPr>
        <xdr:cNvPr id="97" name="グループ化 96">
          <a:extLst>
            <a:ext uri="{FF2B5EF4-FFF2-40B4-BE49-F238E27FC236}">
              <a16:creationId xmlns:a16="http://schemas.microsoft.com/office/drawing/2014/main" id="{BFBE7B5C-949B-44A7-9D5B-8AF643FDB262}"/>
            </a:ext>
          </a:extLst>
        </xdr:cNvPr>
        <xdr:cNvGrpSpPr/>
      </xdr:nvGrpSpPr>
      <xdr:grpSpPr>
        <a:xfrm>
          <a:off x="2178843" y="28289250"/>
          <a:ext cx="880313" cy="637673"/>
          <a:chOff x="5341075" y="13014477"/>
          <a:chExt cx="677334" cy="1439333"/>
        </a:xfrm>
      </xdr:grpSpPr>
      <xdr:cxnSp macro="">
        <xdr:nvCxnSpPr>
          <xdr:cNvPr id="98" name="直線矢印コネクタ 97">
            <a:extLst>
              <a:ext uri="{FF2B5EF4-FFF2-40B4-BE49-F238E27FC236}">
                <a16:creationId xmlns:a16="http://schemas.microsoft.com/office/drawing/2014/main" id="{5AD9AE91-4B38-37F5-6548-9C2C007398F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a:extLst>
              <a:ext uri="{FF2B5EF4-FFF2-40B4-BE49-F238E27FC236}">
                <a16:creationId xmlns:a16="http://schemas.microsoft.com/office/drawing/2014/main" id="{AE5C233F-542A-1678-F781-DE4E8A462438}"/>
              </a:ext>
            </a:extLst>
          </xdr:cNvPr>
          <xdr:cNvSpPr txBox="1"/>
        </xdr:nvSpPr>
        <xdr:spPr>
          <a:xfrm>
            <a:off x="5341075" y="13399157"/>
            <a:ext cx="677334" cy="6096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　ｍ</a:t>
            </a:r>
          </a:p>
        </xdr:txBody>
      </xdr:sp>
    </xdr:grpSp>
    <xdr:clientData/>
  </xdr:twoCellAnchor>
  <xdr:twoCellAnchor>
    <xdr:from>
      <xdr:col>1</xdr:col>
      <xdr:colOff>333376</xdr:colOff>
      <xdr:row>85</xdr:row>
      <xdr:rowOff>50060</xdr:rowOff>
    </xdr:from>
    <xdr:to>
      <xdr:col>2</xdr:col>
      <xdr:colOff>773907</xdr:colOff>
      <xdr:row>86</xdr:row>
      <xdr:rowOff>45333</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535782" y="26505748"/>
          <a:ext cx="1273969" cy="233398"/>
          <a:chOff x="1076477" y="15058169"/>
          <a:chExt cx="4160761" cy="95979"/>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1970844" y="15058169"/>
            <a:ext cx="2683106" cy="9597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2</a:t>
            </a:r>
            <a:r>
              <a:rPr kumimoji="1" lang="ja-JP" altLang="en-US" sz="1400" b="1"/>
              <a:t>　ｍ</a:t>
            </a:r>
          </a:p>
        </xdr:txBody>
      </xdr:sp>
    </xdr:grpSp>
    <xdr:clientData/>
  </xdr:twoCellAnchor>
  <xdr:twoCellAnchor>
    <xdr:from>
      <xdr:col>9</xdr:col>
      <xdr:colOff>235744</xdr:colOff>
      <xdr:row>85</xdr:row>
      <xdr:rowOff>202460</xdr:rowOff>
    </xdr:from>
    <xdr:to>
      <xdr:col>10</xdr:col>
      <xdr:colOff>676275</xdr:colOff>
      <xdr:row>86</xdr:row>
      <xdr:rowOff>197733</xdr:rowOff>
    </xdr:to>
    <xdr:grpSp>
      <xdr:nvGrpSpPr>
        <xdr:cNvPr id="100" name="グループ化 99">
          <a:extLst>
            <a:ext uri="{FF2B5EF4-FFF2-40B4-BE49-F238E27FC236}">
              <a16:creationId xmlns:a16="http://schemas.microsoft.com/office/drawing/2014/main" id="{52F352B8-0F8C-4D3A-BE73-2BE99696EF8E}"/>
            </a:ext>
          </a:extLst>
        </xdr:cNvPr>
        <xdr:cNvGrpSpPr/>
      </xdr:nvGrpSpPr>
      <xdr:grpSpPr>
        <a:xfrm>
          <a:off x="7105650" y="26658148"/>
          <a:ext cx="1273969" cy="233398"/>
          <a:chOff x="1076477" y="15058169"/>
          <a:chExt cx="4160761" cy="95979"/>
        </a:xfrm>
      </xdr:grpSpPr>
      <xdr:cxnSp macro="">
        <xdr:nvCxnSpPr>
          <xdr:cNvPr id="101" name="直線矢印コネクタ 100">
            <a:extLst>
              <a:ext uri="{FF2B5EF4-FFF2-40B4-BE49-F238E27FC236}">
                <a16:creationId xmlns:a16="http://schemas.microsoft.com/office/drawing/2014/main" id="{5305F2BC-68F2-88BE-C9C2-F85410DF361E}"/>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530609AD-C13D-2839-3634-294607EFCAAD}"/>
              </a:ext>
            </a:extLst>
          </xdr:cNvPr>
          <xdr:cNvSpPr txBox="1"/>
        </xdr:nvSpPr>
        <xdr:spPr>
          <a:xfrm>
            <a:off x="1970844" y="15058169"/>
            <a:ext cx="2683106" cy="9597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2</a:t>
            </a:r>
            <a:r>
              <a:rPr kumimoji="1" lang="ja-JP" altLang="en-US" sz="1400" b="1"/>
              <a:t>　ｍ</a:t>
            </a:r>
          </a:p>
        </xdr:txBody>
      </xdr:sp>
    </xdr:grpSp>
    <xdr:clientData/>
  </xdr:twoCellAnchor>
  <xdr:twoCellAnchor>
    <xdr:from>
      <xdr:col>7</xdr:col>
      <xdr:colOff>607218</xdr:colOff>
      <xdr:row>64</xdr:row>
      <xdr:rowOff>0</xdr:rowOff>
    </xdr:from>
    <xdr:to>
      <xdr:col>8</xdr:col>
      <xdr:colOff>548353</xdr:colOff>
      <xdr:row>67</xdr:row>
      <xdr:rowOff>174661</xdr:rowOff>
    </xdr:to>
    <xdr:grpSp>
      <xdr:nvGrpSpPr>
        <xdr:cNvPr id="103" name="グループ化 102">
          <a:extLst>
            <a:ext uri="{FF2B5EF4-FFF2-40B4-BE49-F238E27FC236}">
              <a16:creationId xmlns:a16="http://schemas.microsoft.com/office/drawing/2014/main" id="{F59A46EB-1FA3-4D62-9FFE-BA48D18BD56C}"/>
            </a:ext>
          </a:extLst>
        </xdr:cNvPr>
        <xdr:cNvGrpSpPr/>
      </xdr:nvGrpSpPr>
      <xdr:grpSpPr>
        <a:xfrm>
          <a:off x="5810249" y="21574125"/>
          <a:ext cx="774573" cy="865224"/>
          <a:chOff x="5321905" y="13014477"/>
          <a:chExt cx="677334" cy="1439333"/>
        </a:xfrm>
      </xdr:grpSpPr>
      <xdr:cxnSp macro="">
        <xdr:nvCxnSpPr>
          <xdr:cNvPr id="104" name="直線矢印コネクタ 103">
            <a:extLst>
              <a:ext uri="{FF2B5EF4-FFF2-40B4-BE49-F238E27FC236}">
                <a16:creationId xmlns:a16="http://schemas.microsoft.com/office/drawing/2014/main" id="{27D50DED-A9D3-B788-7D52-AF2DF2196B0B}"/>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5" name="テキスト ボックス 104">
            <a:extLst>
              <a:ext uri="{FF2B5EF4-FFF2-40B4-BE49-F238E27FC236}">
                <a16:creationId xmlns:a16="http://schemas.microsoft.com/office/drawing/2014/main" id="{A583F453-9CC7-48F0-1BDE-492DB528545A}"/>
              </a:ext>
            </a:extLst>
          </xdr:cNvPr>
          <xdr:cNvSpPr txBox="1"/>
        </xdr:nvSpPr>
        <xdr:spPr>
          <a:xfrm>
            <a:off x="5321905" y="13450221"/>
            <a:ext cx="677334" cy="6150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a:t>
            </a:r>
            <a:r>
              <a:rPr kumimoji="1" lang="ja-JP" altLang="en-US" sz="1100" b="1"/>
              <a:t>　ｍ</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8"/>
            <a:ext cx="677334" cy="73659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2</xdr:col>
      <xdr:colOff>400049</xdr:colOff>
      <xdr:row>95</xdr:row>
      <xdr:rowOff>190500</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3104447"/>
          <a:ext cx="779431" cy="630875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419100</xdr:colOff>
      <xdr:row>68</xdr:row>
      <xdr:rowOff>181622</xdr:rowOff>
    </xdr:from>
    <xdr:to>
      <xdr:col>10</xdr:col>
      <xdr:colOff>542925</xdr:colOff>
      <xdr:row>96</xdr:row>
      <xdr:rowOff>28575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248525" y="23098772"/>
          <a:ext cx="952500" cy="639062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391125</xdr:colOff>
      <xdr:row>75</xdr:row>
      <xdr:rowOff>112074</xdr:rowOff>
    </xdr:from>
    <xdr:to>
      <xdr:col>2</xdr:col>
      <xdr:colOff>523875</xdr:colOff>
      <xdr:row>76</xdr:row>
      <xdr:rowOff>107346</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591150" y="24696099"/>
          <a:ext cx="961425" cy="233397"/>
          <a:chOff x="1076477" y="14923014"/>
          <a:chExt cx="4160761" cy="35153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1774644" y="14923014"/>
            <a:ext cx="2885495" cy="35153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2</a:t>
            </a:r>
            <a:r>
              <a:rPr kumimoji="1" lang="ja-JP" altLang="en-US" sz="1400" b="1"/>
              <a:t>ｍ</a:t>
            </a:r>
          </a:p>
        </xdr:txBody>
      </xdr:sp>
    </xdr:grpSp>
    <xdr:clientData/>
  </xdr:twoCellAnchor>
  <xdr:twoCellAnchor>
    <xdr:from>
      <xdr:col>9</xdr:col>
      <xdr:colOff>410175</xdr:colOff>
      <xdr:row>75</xdr:row>
      <xdr:rowOff>140649</xdr:rowOff>
    </xdr:from>
    <xdr:to>
      <xdr:col>10</xdr:col>
      <xdr:colOff>542925</xdr:colOff>
      <xdr:row>76</xdr:row>
      <xdr:rowOff>135921</xdr:rowOff>
    </xdr:to>
    <xdr:grpSp>
      <xdr:nvGrpSpPr>
        <xdr:cNvPr id="96" name="グループ化 95">
          <a:extLst>
            <a:ext uri="{FF2B5EF4-FFF2-40B4-BE49-F238E27FC236}">
              <a16:creationId xmlns:a16="http://schemas.microsoft.com/office/drawing/2014/main" id="{80786123-58D5-4032-80F8-65D38930832F}"/>
            </a:ext>
          </a:extLst>
        </xdr:cNvPr>
        <xdr:cNvGrpSpPr/>
      </xdr:nvGrpSpPr>
      <xdr:grpSpPr>
        <a:xfrm>
          <a:off x="7239600" y="24724674"/>
          <a:ext cx="961425" cy="233397"/>
          <a:chOff x="1076477" y="14923014"/>
          <a:chExt cx="4160761" cy="351532"/>
        </a:xfrm>
      </xdr:grpSpPr>
      <xdr:cxnSp macro="">
        <xdr:nvCxnSpPr>
          <xdr:cNvPr id="97" name="直線矢印コネクタ 96">
            <a:extLst>
              <a:ext uri="{FF2B5EF4-FFF2-40B4-BE49-F238E27FC236}">
                <a16:creationId xmlns:a16="http://schemas.microsoft.com/office/drawing/2014/main" id="{F9D382F7-52C7-18CA-AFCC-5528ADCA1C49}"/>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8" name="テキスト ボックス 97">
            <a:extLst>
              <a:ext uri="{FF2B5EF4-FFF2-40B4-BE49-F238E27FC236}">
                <a16:creationId xmlns:a16="http://schemas.microsoft.com/office/drawing/2014/main" id="{9DDEC667-1A6D-640C-6BD1-5AE52EAC0A81}"/>
              </a:ext>
            </a:extLst>
          </xdr:cNvPr>
          <xdr:cNvSpPr txBox="1"/>
        </xdr:nvSpPr>
        <xdr:spPr>
          <a:xfrm>
            <a:off x="1774644" y="14923014"/>
            <a:ext cx="2885495" cy="35153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2</a:t>
            </a:r>
            <a:r>
              <a:rPr kumimoji="1" lang="ja-JP" altLang="en-US" sz="1400" b="1"/>
              <a:t>ｍ</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M74" sqref="M74"/>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496</v>
      </c>
      <c r="D2" s="27" t="s">
        <v>5</v>
      </c>
      <c r="E2" s="29" t="str">
        <f>VLOOKUP($C$2,'R7_制作団体一覧'!A:H,2,FALSE)</f>
        <v>音楽</v>
      </c>
      <c r="F2" s="26" t="s">
        <v>2</v>
      </c>
      <c r="G2" s="30" t="str">
        <f>VLOOKUP($C$2,'R7_制作団体一覧'!A:H,3,FALSE)</f>
        <v>オーケストラ等</v>
      </c>
      <c r="H2" s="27" t="s">
        <v>20</v>
      </c>
      <c r="I2" s="29" t="str">
        <f>VLOOKUP($C$2,'R7_制作団体一覧'!A:H,5,FALSE)</f>
        <v>A区分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96" t="str">
        <f>VLOOKUP($C$2,'R7_制作団体一覧'!A:H,8,FALSE)</f>
        <v>一般社団法人東京シティ・フィルハーモニック管弦楽団</v>
      </c>
      <c r="D3" s="96"/>
      <c r="E3" s="96"/>
      <c r="F3" s="96"/>
      <c r="G3" s="27" t="s">
        <v>4</v>
      </c>
      <c r="H3" s="97" t="str">
        <f>VLOOKUP($C$2,'R7_制作団体一覧'!A:H,7,FALSE)</f>
        <v>一般社団法人東京シティ・フィルハーモニック管弦楽団</v>
      </c>
      <c r="I3" s="97"/>
      <c r="J3" s="97"/>
      <c r="K3" s="97"/>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423</v>
      </c>
      <c r="F9" s="101"/>
      <c r="G9" s="102" t="s">
        <v>47</v>
      </c>
      <c r="H9" s="103"/>
      <c r="I9" s="103"/>
      <c r="J9" s="47"/>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15</v>
      </c>
      <c r="G10" s="51" t="s">
        <v>40</v>
      </c>
      <c r="H10" s="52" t="s">
        <v>42</v>
      </c>
      <c r="I10" s="53">
        <v>11</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t="s">
        <v>613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614</v>
      </c>
      <c r="G12" s="113"/>
      <c r="H12" s="114" t="s">
        <v>45</v>
      </c>
      <c r="I12" s="115"/>
      <c r="J12" s="116" t="s">
        <v>614</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2</v>
      </c>
      <c r="G13" s="51" t="s">
        <v>40</v>
      </c>
      <c r="H13" s="49" t="s">
        <v>7</v>
      </c>
      <c r="I13" s="50">
        <v>2</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615</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616</v>
      </c>
      <c r="F15" s="128"/>
      <c r="G15" s="131" t="s">
        <v>48</v>
      </c>
      <c r="H15" s="132"/>
      <c r="I15" s="132"/>
      <c r="J15" s="119"/>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422</v>
      </c>
      <c r="F17" s="123"/>
      <c r="G17" s="137" t="s">
        <v>53</v>
      </c>
      <c r="H17" s="138"/>
      <c r="I17" s="13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c r="F18" s="140"/>
      <c r="G18" s="44" t="s">
        <v>56</v>
      </c>
      <c r="H18" s="45">
        <v>1</v>
      </c>
      <c r="I18" s="46" t="s">
        <v>57</v>
      </c>
      <c r="J18" s="121"/>
      <c r="K18" s="141"/>
      <c r="L18" s="24"/>
      <c r="M18" s="43"/>
      <c r="N18" s="43"/>
      <c r="O18" s="43"/>
      <c r="P18" s="43"/>
      <c r="Q18" s="43"/>
      <c r="R18" s="43"/>
      <c r="S18" s="43"/>
      <c r="T18" s="43"/>
      <c r="U18" s="43"/>
      <c r="V18" s="43"/>
      <c r="W18" s="43"/>
      <c r="X18" s="43"/>
      <c r="Y18" s="43"/>
      <c r="Z18" s="43"/>
    </row>
    <row r="19" spans="1:26" ht="27.95" customHeight="1" x14ac:dyDescent="0.15">
      <c r="A19" s="23"/>
      <c r="B19" s="142" t="s">
        <v>59</v>
      </c>
      <c r="C19" s="143"/>
      <c r="D19" s="144"/>
      <c r="E19" s="61" t="s">
        <v>54</v>
      </c>
      <c r="F19" s="62">
        <v>2.2999999999999998</v>
      </c>
      <c r="G19" s="63" t="s">
        <v>40</v>
      </c>
      <c r="H19" s="64" t="s">
        <v>55</v>
      </c>
      <c r="I19" s="62">
        <v>9.6999999999999993</v>
      </c>
      <c r="J19" s="145" t="s">
        <v>40</v>
      </c>
      <c r="K19" s="146"/>
      <c r="L19" s="23"/>
      <c r="M19" s="43"/>
      <c r="N19" s="43"/>
      <c r="O19" s="43"/>
      <c r="P19" s="43"/>
      <c r="Q19" s="43"/>
      <c r="R19" s="43"/>
      <c r="S19" s="43"/>
      <c r="T19" s="43"/>
      <c r="U19" s="43"/>
      <c r="V19" s="43"/>
      <c r="W19" s="43"/>
      <c r="X19" s="43"/>
      <c r="Y19" s="43"/>
      <c r="Z19" s="43"/>
    </row>
    <row r="20" spans="1:26" ht="51" customHeight="1" x14ac:dyDescent="0.15">
      <c r="A20" s="23"/>
      <c r="B20" s="142" t="s">
        <v>461</v>
      </c>
      <c r="C20" s="143"/>
      <c r="D20" s="144"/>
      <c r="E20" s="150"/>
      <c r="F20" s="151"/>
      <c r="G20" s="151"/>
      <c r="H20" s="151"/>
      <c r="I20" s="151"/>
      <c r="J20" s="151"/>
      <c r="K20" s="15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8"/>
      <c r="E47" s="159"/>
      <c r="F47" s="160"/>
      <c r="G47" s="161"/>
      <c r="H47" s="160"/>
      <c r="I47" s="161"/>
      <c r="J47" s="160"/>
      <c r="K47" s="16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8"/>
      <c r="E48" s="159"/>
      <c r="F48" s="160"/>
      <c r="G48" s="161"/>
      <c r="H48" s="160"/>
      <c r="I48" s="161"/>
      <c r="J48" s="160"/>
      <c r="K48" s="161"/>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8"/>
      <c r="E49" s="159"/>
      <c r="F49" s="160"/>
      <c r="G49" s="161"/>
      <c r="H49" s="160"/>
      <c r="I49" s="161"/>
      <c r="J49" s="160"/>
      <c r="K49" s="16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2</v>
      </c>
      <c r="H55" s="176"/>
      <c r="I55" s="20" t="s">
        <v>7</v>
      </c>
      <c r="J55" s="175">
        <f>I13</f>
        <v>2</v>
      </c>
      <c r="K55" s="176"/>
      <c r="L55" s="19"/>
      <c r="M55" s="32"/>
      <c r="W55" s="32"/>
      <c r="X55" s="32"/>
      <c r="Y55" s="32"/>
    </row>
    <row r="56" spans="1:26" ht="16.899999999999999" customHeight="1" x14ac:dyDescent="0.15">
      <c r="A56" s="19"/>
      <c r="B56" s="171" t="s">
        <v>8</v>
      </c>
      <c r="C56" s="171"/>
      <c r="D56" s="171"/>
      <c r="E56" s="171"/>
      <c r="F56" s="171"/>
      <c r="G56" s="172" t="str">
        <f>E17</f>
        <v>必須</v>
      </c>
      <c r="H56" s="172"/>
      <c r="I56" s="172"/>
      <c r="J56" s="172"/>
      <c r="K56" s="172"/>
      <c r="L56" s="19"/>
      <c r="M56" s="32"/>
      <c r="W56" s="32"/>
      <c r="X56" s="32"/>
      <c r="Y56" s="32"/>
    </row>
    <row r="57" spans="1:26" ht="16.899999999999999" customHeight="1" x14ac:dyDescent="0.15">
      <c r="A57" s="19"/>
      <c r="B57" s="171" t="s">
        <v>12</v>
      </c>
      <c r="C57" s="171"/>
      <c r="D57" s="171"/>
      <c r="E57" s="171"/>
      <c r="F57" s="171"/>
      <c r="G57" s="172">
        <f>J17</f>
        <v>10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51" zoomScaleNormal="106" zoomScaleSheetLayoutView="100" workbookViewId="0">
      <selection activeCell="C66" sqref="C66"/>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6" t="s">
        <v>611</v>
      </c>
      <c r="D3" s="96"/>
      <c r="E3" s="96"/>
      <c r="F3" s="96"/>
      <c r="G3" s="27" t="s">
        <v>4</v>
      </c>
      <c r="H3" s="97" t="s">
        <v>612</v>
      </c>
      <c r="I3" s="97"/>
      <c r="J3" s="97"/>
      <c r="K3" s="97"/>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423</v>
      </c>
      <c r="F9" s="101"/>
      <c r="G9" s="102" t="s">
        <v>47</v>
      </c>
      <c r="H9" s="103"/>
      <c r="I9" s="103"/>
      <c r="J9" s="47">
        <v>500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419</v>
      </c>
      <c r="G12" s="113"/>
      <c r="H12" s="114" t="s">
        <v>45</v>
      </c>
      <c r="I12" s="115"/>
      <c r="J12" s="116" t="s">
        <v>419</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2</v>
      </c>
      <c r="G13" s="51" t="s">
        <v>40</v>
      </c>
      <c r="H13" s="49" t="s">
        <v>7</v>
      </c>
      <c r="I13" s="50">
        <v>2</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424</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425</v>
      </c>
      <c r="F15" s="128"/>
      <c r="G15" s="131" t="s">
        <v>48</v>
      </c>
      <c r="H15" s="132"/>
      <c r="I15" s="132"/>
      <c r="J15" s="119" t="s">
        <v>426</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422</v>
      </c>
      <c r="F17" s="123"/>
      <c r="G17" s="137" t="s">
        <v>53</v>
      </c>
      <c r="H17" s="138"/>
      <c r="I17" s="13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2</v>
      </c>
      <c r="I18" s="46" t="s">
        <v>57</v>
      </c>
      <c r="J18" s="121"/>
      <c r="K18" s="141"/>
      <c r="L18" s="24"/>
      <c r="M18" s="43"/>
      <c r="N18" s="43"/>
      <c r="O18" s="43"/>
      <c r="P18" s="43"/>
      <c r="Q18" s="43"/>
      <c r="R18" s="43"/>
      <c r="S18" s="43"/>
      <c r="T18" s="43"/>
      <c r="U18" s="43"/>
      <c r="V18" s="43"/>
      <c r="W18" s="43"/>
      <c r="X18" s="43"/>
      <c r="Y18" s="43"/>
      <c r="Z18" s="43"/>
    </row>
    <row r="19" spans="1:26" ht="27.95" customHeight="1" thickBot="1" x14ac:dyDescent="0.2">
      <c r="A19" s="23"/>
      <c r="B19" s="142" t="s">
        <v>59</v>
      </c>
      <c r="C19" s="143"/>
      <c r="D19" s="144"/>
      <c r="E19" s="61" t="s">
        <v>54</v>
      </c>
      <c r="F19" s="62">
        <v>2.1</v>
      </c>
      <c r="G19" s="63" t="s">
        <v>40</v>
      </c>
      <c r="H19" s="64" t="s">
        <v>55</v>
      </c>
      <c r="I19" s="62">
        <v>6.2</v>
      </c>
      <c r="J19" s="145" t="s">
        <v>40</v>
      </c>
      <c r="K19" s="146"/>
      <c r="L19" s="23"/>
      <c r="M19" s="43"/>
      <c r="N19" s="43"/>
      <c r="O19" s="43"/>
      <c r="P19" s="43"/>
      <c r="Q19" s="43"/>
      <c r="R19" s="43"/>
      <c r="S19" s="43"/>
      <c r="T19" s="43"/>
      <c r="U19" s="43"/>
      <c r="V19" s="43"/>
      <c r="W19" s="43"/>
      <c r="X19" s="43"/>
      <c r="Y19" s="43"/>
      <c r="Z19" s="43"/>
    </row>
    <row r="20" spans="1:26" ht="75.75" customHeight="1" thickTop="1" thickBot="1" x14ac:dyDescent="0.2">
      <c r="A20" s="23"/>
      <c r="B20" s="142" t="s">
        <v>461</v>
      </c>
      <c r="C20" s="143"/>
      <c r="D20" s="143"/>
      <c r="E20" s="177" t="s">
        <v>472</v>
      </c>
      <c r="F20" s="178"/>
      <c r="G20" s="178"/>
      <c r="H20" s="178"/>
      <c r="I20" s="178"/>
      <c r="J20" s="178"/>
      <c r="K20" s="179"/>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0" t="s">
        <v>449</v>
      </c>
      <c r="E47" s="181"/>
      <c r="F47" s="182" t="s">
        <v>458</v>
      </c>
      <c r="G47" s="183"/>
      <c r="H47" s="182" t="s">
        <v>457</v>
      </c>
      <c r="I47" s="183"/>
      <c r="J47" s="182" t="s">
        <v>454</v>
      </c>
      <c r="K47" s="184"/>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5" t="s">
        <v>449</v>
      </c>
      <c r="E48" s="186"/>
      <c r="F48" s="187" t="s">
        <v>458</v>
      </c>
      <c r="G48" s="188"/>
      <c r="H48" s="187" t="s">
        <v>452</v>
      </c>
      <c r="I48" s="188"/>
      <c r="J48" s="187" t="s">
        <v>455</v>
      </c>
      <c r="K48" s="189"/>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0" t="s">
        <v>450</v>
      </c>
      <c r="E49" s="191"/>
      <c r="F49" s="192" t="s">
        <v>451</v>
      </c>
      <c r="G49" s="193"/>
      <c r="H49" s="192" t="s">
        <v>453</v>
      </c>
      <c r="I49" s="193"/>
      <c r="J49" s="192" t="s">
        <v>456</v>
      </c>
      <c r="K49" s="19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2</v>
      </c>
      <c r="H55" s="176"/>
      <c r="I55" s="20" t="s">
        <v>7</v>
      </c>
      <c r="J55" s="175">
        <f>I13</f>
        <v>2</v>
      </c>
      <c r="K55" s="176"/>
      <c r="L55" s="19"/>
      <c r="M55" s="32"/>
      <c r="W55" s="32"/>
      <c r="X55" s="32"/>
      <c r="Y55" s="32"/>
    </row>
    <row r="56" spans="1:26" ht="16.899999999999999" customHeight="1" x14ac:dyDescent="0.15">
      <c r="A56" s="19"/>
      <c r="B56" s="171" t="s">
        <v>8</v>
      </c>
      <c r="C56" s="171"/>
      <c r="D56" s="171"/>
      <c r="E56" s="171"/>
      <c r="F56" s="171"/>
      <c r="G56" s="172" t="str">
        <f>E17</f>
        <v>必須</v>
      </c>
      <c r="H56" s="172"/>
      <c r="I56" s="172"/>
      <c r="J56" s="172"/>
      <c r="K56" s="172"/>
      <c r="L56" s="19"/>
      <c r="M56" s="32"/>
      <c r="W56" s="32"/>
      <c r="X56" s="32"/>
      <c r="Y56" s="32"/>
    </row>
    <row r="57" spans="1:26" ht="16.899999999999999" customHeight="1" x14ac:dyDescent="0.15">
      <c r="A57" s="19"/>
      <c r="B57" s="171" t="s">
        <v>12</v>
      </c>
      <c r="C57" s="171"/>
      <c r="D57" s="171"/>
      <c r="E57" s="171"/>
      <c r="F57" s="171"/>
      <c r="G57" s="172">
        <f>J17</f>
        <v>10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C026</v>
      </c>
      <c r="B3" s="71" t="str">
        <f>①会場条件に係るヒアリングシート!E2</f>
        <v>音楽</v>
      </c>
      <c r="C3" s="71" t="str">
        <f>①会場条件に係るヒアリングシート!G2</f>
        <v>オーケストラ等</v>
      </c>
      <c r="D3" s="71" t="str">
        <f>①会場条件に係るヒアリングシート!I2</f>
        <v>A区分</v>
      </c>
      <c r="E3" s="71" t="str">
        <f>①会場条件に係るヒアリングシート!K2</f>
        <v>C</v>
      </c>
      <c r="F3" s="71" t="str">
        <f>①会場条件に係るヒアリングシート!C3</f>
        <v>一般社団法人東京シティ・フィルハーモニック管弦楽団</v>
      </c>
      <c r="G3" s="71" t="str">
        <f>①会場条件に係るヒアリングシート!H3</f>
        <v>一般社団法人東京シティ・フィルハーモニック管弦楽団</v>
      </c>
      <c r="H3" s="71" t="str">
        <f>①会場条件に係るヒアリングシート!E9</f>
        <v>2F以上応相談</v>
      </c>
      <c r="I3" s="71">
        <f>①会場条件に係るヒアリングシート!J9</f>
        <v>0</v>
      </c>
      <c r="J3" s="71">
        <f>①会場条件に係るヒアリングシート!F10</f>
        <v>15</v>
      </c>
      <c r="K3" s="71">
        <f>①会場条件に係るヒアリングシート!I10</f>
        <v>11</v>
      </c>
      <c r="L3" s="71" t="str">
        <f>①会場条件に係るヒアリングシート!F11</f>
        <v>指定なし</v>
      </c>
      <c r="M3" s="71" t="str">
        <f>①会場条件に係るヒアリングシート!F12</f>
        <v>可</v>
      </c>
      <c r="N3" s="71" t="str">
        <f>①会場条件に係るヒアリングシート!J12</f>
        <v>可</v>
      </c>
      <c r="O3" s="71">
        <f>①会場条件に係るヒアリングシート!F13</f>
        <v>2</v>
      </c>
      <c r="P3" s="71">
        <f>①会場条件に係るヒアリングシート!I13</f>
        <v>2</v>
      </c>
      <c r="Q3" s="71" t="str">
        <f>①会場条件に係るヒアリングシート!E14</f>
        <v>5割程度必要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必須</v>
      </c>
      <c r="W3" s="71">
        <f>①会場条件に係るヒアリングシート!J17</f>
        <v>10</v>
      </c>
      <c r="X3" s="71">
        <f>①会場条件に係るヒアリングシート!E18</f>
        <v>0</v>
      </c>
      <c r="Y3" s="71">
        <f>①会場条件に係るヒアリングシート!H18</f>
        <v>1</v>
      </c>
      <c r="Z3" s="71">
        <f>①会場条件に係るヒアリングシート!F19</f>
        <v>2.2999999999999998</v>
      </c>
      <c r="AA3" s="71">
        <f>①会場条件に係るヒアリングシート!I19</f>
        <v>9.6999999999999993</v>
      </c>
      <c r="AB3" s="71">
        <f>①会場条件に係るヒアリングシート!E20</f>
        <v>0</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2024-12-06T04:08:03Z</dcterms:modified>
</cp:coreProperties>
</file>