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<sst xmlns="http://schemas.openxmlformats.org/spreadsheetml/2006/main" count="1473" uniqueCount="631">
  <si>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</si>
  <si>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</si>
  <si>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</si>
  <si>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</si>
  <si>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</si>
  <si>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</si>
  <si>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</si>
  <si>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</si>
  <si>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</si>
  <si>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</si>
  <si>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</si>
  <si>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</si>
  <si>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</si>
  <si>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</si>
  <si>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</si>
  <si>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</si>
  <si>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</si>
  <si>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</si>
  <si>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</si>
  <si>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</si>
  <si>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</si>
  <si>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</si>
  <si>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</si>
  <si>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</si>
  <si>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</si>
  <si>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</si>
  <si>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</si>
  <si>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</si>
  <si>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</si>
  <si>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</si>
  <si>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</si>
  <si>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</si>
  <si>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</si>
  <si>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</si>
  <si>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</si>
  <si>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</si>
  <si>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</si>
  <si>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</si>
  <si>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</si>
  <si>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</si>
  <si>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</si>
  <si>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</si>
  <si>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</si>
  <si>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</si>
  <si>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</si>
  <si>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</si>
  <si>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</si>
  <si>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</si>
  <si>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</si>
  <si>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</si>
  <si>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</si>
  <si>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</si>
  <si>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</si>
  <si>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</si>
  <si>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</si>
  <si>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</si>
  <si>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</si>
  <si>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</si>
  <si>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</si>
  <si>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</si>
  <si>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</si>
  <si>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</si>
  <si>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</si>
  <si>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</si>
  <si>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</si>
  <si>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</si>
  <si>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</si>
  <si>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</si>
  <si>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</si>
  <si>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</si>
  <si>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</si>
  <si>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</si>
  <si>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</si>
  <si>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</si>
  <si>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</si>
  <si>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</si>
  <si>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</si>
  <si>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</si>
  <si>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</si>
  <si>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</si>
  <si>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</si>
  <si>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</si>
  <si>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</si>
  <si>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</si>
  <si>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</si>
  <si>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</si>
  <si>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</si>
  <si>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</si>
  <si>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</si>
  <si>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</si>
  <si>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</si>
  <si>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</si>
  <si>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</si>
  <si>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</si>
  <si>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</si>
  <si>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</si>
  <si>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</si>
  <si>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</si>
  <si>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</si>
  <si>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</si>
  <si>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</si>
  <si>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</si>
  <si>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</si>
  <si>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</si>
  <si>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</si>
  <si>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</si>
  <si>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</si>
  <si>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</si>
  <si>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</si>
  <si>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</si>
  <si>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</si>
  <si>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</si>
  <si>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</si>
  <si>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</si>
  <si>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</si>
  <si>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</si>
  <si>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</si>
  <si>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</si>
  <si>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</si>
  <si>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</si>
  <si>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</si>
  <si>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</si>
  <si>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</si>
  <si>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</si>
  <si>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</si>
  <si>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</si>
  <si>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</si>
  <si>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</si>
  <si>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</si>
  <si>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</si>
  <si>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</si>
  <si>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</si>
  <si>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</si>
  <si>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</si>
  <si>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</si>
  <si>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</si>
  <si>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</si>
  <si>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</si>
  <si>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</si>
  <si>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</si>
  <si>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</si>
  <si>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</si>
  <si>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</si>
  <si>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</si>
  <si>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</si>
  <si>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</si>
  <si>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</si>
  <si>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</si>
  <si>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</si>
  <si>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</si>
  <si>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</si>
  <si>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</si>
  <si>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</si>
  <si>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</si>
  <si>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</si>
  <si>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</si>
  <si>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</si>
  <si>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</si>
  <si>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</si>
  <si>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</si>
  <si>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</si>
  <si>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</si>
  <si>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</si>
  <si>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</si>
  <si>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</si>
  <si>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</si>
  <si>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</si>
  <si>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</si>
  <si>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</si>
  <si>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</si>
  <si>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</si>
  <si>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</si>
  <si>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</si>
  <si>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</si>
  <si>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</si>
  <si>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</si>
  <si>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</si>
  <si>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</si>
  <si>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</si>
  <si>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</si>
  <si>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</si>
  <si>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</si>
  <si>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</si>
  <si>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</si>
  <si>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</si>
  <si>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</si>
  <si>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</si>
  <si>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</si>
  <si>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</si>
  <si>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</si>
  <si>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</si>
  <si>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</si>
  <si>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</si>
  <si>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</si>
  <si>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</si>
  <si>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</si>
  <si>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</si>
  <si>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</si>
  <si>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</si>
  <si>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</si>
  <si>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</si>
  <si>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</si>
  <si>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</si>
  <si>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</si>
  <si>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</si>
  <si>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</si>
  <si>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</si>
  <si>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</si>
  <si>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</si>
  <si>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</si>
  <si>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</si>
  <si>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</si>
  <si>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</si>
  <si>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</si>
  <si>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</si>
  <si>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</si>
  <si>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</si>
  <si>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</si>
  <si>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</si>
  <si>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</si>
  <si>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</si>
  <si>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</si>
  <si>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</si>
  <si>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</si>
  <si>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</si>
  <si>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</si>
  <si>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</si>
  <si>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</si>
  <si>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</si>
  <si>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</si>
  <si>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</si>
  <si>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</si>
  <si>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</si>
  <si>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</si>
  <si>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</si>
  <si>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</si>
  <si>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</si>
  <si>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</si>
  <si>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</si>
  <si>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</si>
  <si>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</si>
  <si>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</si>
  <si>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</si>
  <si>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</si>
  <si>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</si>
  <si>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</si>
  <si>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</si>
  <si>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</si>
  <si>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</si>
  <si>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</si>
  <si>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</si>
  <si>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</si>
  <si>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</si>
  <si>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</si>
  <si>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</si>
  <si>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</si>
  <si>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</si>
  <si>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</si>
  <si>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</si>
  <si>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</si>
  <si>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</si>
  <si>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</si>
  <si>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</si>
  <si>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</si>
  <si>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</si>
  <si>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</si>
  <si>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</si>
  <si>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</si>
  <si>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</si>
  <si>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</si>
  <si>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</si>
  <si>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</si>
  <si>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</si>
  <si>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</si>
  <si>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</si>
  <si>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</si>
  <si>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</si>
  <si>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</si>
  <si>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</si>
  <si>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</si>
  <si>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</si>
  <si>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</si>
  <si>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</si>
  <si>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</si>
  <si>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</si>
  <si>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</si>
  <si>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</si>
  <si>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</si>
  <si>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</si>
  <si>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</si>
  <si>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</si>
  <si>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</si>
  <si>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</si>
  <si>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</si>
  <si>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</si>
  <si>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</si>
  <si>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</si>
  <si>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</si>
  <si>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</si>
  <si>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</si>
  <si>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</si>
  <si>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</si>
  <si>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</si>
  <si>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</si>
  <si>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</si>
  <si>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</si>
  <si>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</si>
  <si>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</si>
  <si>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</si>
  <si>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</si>
  <si>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</si>
  <si>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</si>
  <si>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</si>
  <si>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</si>
  <si>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</si>
  <si>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</si>
  <si>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</si>
  <si>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</si>
  <si>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</si>
  <si>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</si>
  <si>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</si>
  <si>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</si>
  <si>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</si>
  <si>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</si>
  <si>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</si>
  <si>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</si>
  <si>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</si>
  <si>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</si>
  <si>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</si>
  <si>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</si>
  <si>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</si>
  <si>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</si>
  <si>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</si>
  <si>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</si>
  <si>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</si>
  <si>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</si>
  <si>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</si>
  <si>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</si>
  <si>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</si>
  <si>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</si>
  <si>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</si>
  <si>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</si>
  <si>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</si>
  <si>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</si>
  <si>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</si>
  <si>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</si>
  <si>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</si>
  <si>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</si>
  <si>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</si>
  <si>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</si>
  <si>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</si>
  <si>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</si>
  <si>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</si>
  <si>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</si>
  <si>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</si>
  <si>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</si>
  <si>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</si>
  <si>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</si>
  <si>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</si>
  <si>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</si>
  <si>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</si>
  <si>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</si>
  <si>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</si>
  <si>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</si>
  <si>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</si>
  <si>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</si>
  <si>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</si>
  <si>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</si>
  <si>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</si>
  <si>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</si>
  <si>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</si>
  <si>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</si>
  <si>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</si>
  <si>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</si>
  <si>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</si>
  <si>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</si>
  <si>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</si>
  <si>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</si>
  <si>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</si>
  <si>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</si>
  <si>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</si>
  <si>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</si>
  <si>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</si>
  <si>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</si>
  <si>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</si>
  <si>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</si>
  <si>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</si>
  <si>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</si>
  <si>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</si>
  <si>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</si>
  <si>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</si>
  <si>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</si>
  <si>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</si>
  <si>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</si>
  <si>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</si>
  <si>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</si>
  <si>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</si>
  <si>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</si>
  <si>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</si>
  <si>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</si>
  <si>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</si>
  <si>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</si>
  <si>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</si>
  <si>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</si>
  <si>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</si>
  <si>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</si>
  <si>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</si>
  <si>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</si>
  <si>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</si>
  <si>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</si>
  <si>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</si>
  <si>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</si>
  <si>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</si>
  <si>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</si>
  <si>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</si>
  <si>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</si>
  <si>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</si>
  <si>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</si>
  <si>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</si>
  <si>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</si>
  <si>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</si>
  <si>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</si>
  <si>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</si>
  <si>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</si>
  <si>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</si>
  <si>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</si>
  <si>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</si>
  <si>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</si>
  <si>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</si>
  <si>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</si>
  <si>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</si>
  <si>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</si>
  <si>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</si>
  <si>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</si>
  <si>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</si>
  <si>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</si>
  <si>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</si>
  <si>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</si>
  <si>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</si>
  <si>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</si>
  <si>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</si>
  <si>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</si>
  <si>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</si>
  <si>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</si>
  <si>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</si>
  <si>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</si>
  <si>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</si>
  <si>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</si>
  <si>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</si>
  <si>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</si>
  <si>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</si>
  <si>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</si>
  <si>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</si>
  <si>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</si>
  <si>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</si>
  <si>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</si>
  <si>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</si>
  <si>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</si>
  <si>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</si>
  <si>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</si>
  <si>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</si>
  <si>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</si>
  <si>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</si>
  <si>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</si>
  <si>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</si>
  <si>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</si>
  <si>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</si>
  <si>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</si>
  <si>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</si>
  <si>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</si>
  <si>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</si>
  <si>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</si>
  <si>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</si>
  <si>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</si>
  <si>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</si>
  <si>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</si>
  <si>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</si>
  <si>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</si>
  <si>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</si>
  <si>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</si>
  <si>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</si>
  <si>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</si>
  <si>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</si>
  <si>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</si>
  <si>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</si>
  <si>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</si>
  <si>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</si>
  <si>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</si>
  <si>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</si>
  <si>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</si>
  <si>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</si>
  <si>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</si>
  <si>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</si>
  <si>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</si>
  <si>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</si>
  <si>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</si>
  <si>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</si>
  <si>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</si>
  <si>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</si>
  <si>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</si>
  <si>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</si>
  <si>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</si>
  <si>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</si>
  <si>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</si>
  <si>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</si>
  <si>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</si>
  <si>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</si>
  <si>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</si>
  <si>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</si>
  <si>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</si>
  <si>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</si>
  <si>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</si>
  <si>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</si>
  <si>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</si>
  <si>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</si>
  <si>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</si>
  <si>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</si>
  <si>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</si>
  <si>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</si>
  <si>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</si>
  <si>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</si>
  <si>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</si>
  <si>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</si>
  <si>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</si>
  <si>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</si>
  <si>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</si>
  <si>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</si>
  <si>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</si>
  <si>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</si>
  <si>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</si>
  <si>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</si>
  <si>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</si>
  <si>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</si>
  <si>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</si>
  <si>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</si>
  <si>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</si>
  <si>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</si>
  <si>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</si>
  <si>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</si>
  <si>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</si>
  <si>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</si>
  <si>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</si>
  <si>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</si>
  <si>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</si>
  <si>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</si>
  <si>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</si>
  <si>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</si>
  <si>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</si>
  <si>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</si>
  <si>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</si>
  <si>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</si>
  <si>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</si>
  <si>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</si>
  <si>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</si>
  <si>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</si>
  <si>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</si>
  <si>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</si>
  <si>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</si>
  <si>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</si>
  <si>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</si>
  <si>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</si>
  <si>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</si>
  <si>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</si>
  <si>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</si>
  <si>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</si>
  <si>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</si>
  <si>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</si>
  <si>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</si>
  <si>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</si>
  <si>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</si>
  <si>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</si>
  <si>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</si>
  <si>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</si>
  <si>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</si>
  <si>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</si>
  <si>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</si>
  <si>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</si>
  <si>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</si>
  <si>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</si>
  <si>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</si>
  <si>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</si>
  <si>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</si>
  <si>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</si>
  <si>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</si>
  <si>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</si>
  <si>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</si>
  <si>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</si>
  <si>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</si>
  <si>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</si>
  <si>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</si>
  <si>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</si>
  <si>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</si>
  <si>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</si>
  <si>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</si>
  <si>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</si>
  <si>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</si>
  <si>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</si>
  <si>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</si>
  <si>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</si>
  <si>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</si>
  <si>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</si>
  <si>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</si>
  <si>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</si>
  <si>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</si>
  <si>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</si>
  <si>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</si>
  <si>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</si>
  <si>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</si>
  <si>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</si>
  <si>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</si>
  <si>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</si>
  <si>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</si>
  <si>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</si>
  <si>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2F以上可(エレベーター必須)</t>
  </si>
  <si>
    <t>可</t>
  </si>
  <si>
    <t>不可</t>
  </si>
  <si>
    <t>不要</t>
  </si>
  <si>
    <t>有無さえ分ればよい</t>
  </si>
  <si>
    <t>使わない</t>
  </si>
  <si>
    <t>大型トラック</t>
  </si>
  <si>
    <t>搬入間口・搬入経路の写真</t>
    <phoneticPr fontId="1"/>
  </si>
  <si>
    <t>2階以上の場合はエレベーターの大きさと体育館までの搬入経路の確認</t>
    <phoneticPr fontId="1"/>
  </si>
  <si>
    <t>楽団員控室(男性30名・女性30名)と指揮・司会・コンマス・楽員ソリストそれぞれの控室の用意が可能か</t>
    <rPh sb="30" eb="32">
      <t>ガクイン</t>
    </rPh>
    <phoneticPr fontId="1"/>
  </si>
  <si>
    <t>1コマ</t>
    <phoneticPr fontId="1"/>
  </si>
  <si>
    <t>給食・下校時間を配慮した1時限分</t>
    <rPh sb="0" eb="2">
      <t>キュウショク</t>
    </rPh>
    <rPh sb="3" eb="5">
      <t>ゲコウ</t>
    </rPh>
    <rPh sb="5" eb="7">
      <t>ジカン</t>
    </rPh>
    <rPh sb="8" eb="10">
      <t>ハイリョ</t>
    </rPh>
    <rPh sb="13" eb="16">
      <t>ジゲンブン</t>
    </rPh>
    <phoneticPr fontId="1"/>
  </si>
  <si>
    <t>小編成によるミニコンサート・指揮者体験（主に本公演で代表で出られる児童・生徒）</t>
    <rPh sb="0" eb="3">
      <t>ショウヘンセイ</t>
    </rPh>
    <rPh sb="14" eb="17">
      <t>シキシャ</t>
    </rPh>
    <rPh sb="17" eb="19">
      <t>タイケン</t>
    </rPh>
    <rPh sb="20" eb="21">
      <t>オモ</t>
    </rPh>
    <rPh sb="22" eb="25">
      <t>ホンコウエン</t>
    </rPh>
    <rPh sb="26" eb="28">
      <t>ダイヒョウ</t>
    </rPh>
    <rPh sb="29" eb="30">
      <t>デ</t>
    </rPh>
    <rPh sb="33" eb="35">
      <t>ジドウ</t>
    </rPh>
    <rPh sb="36" eb="38">
      <t>セイト</t>
    </rPh>
    <phoneticPr fontId="1"/>
  </si>
  <si>
    <t>約90分（途中トイレ休憩10分含む）</t>
    <rPh sb="0" eb="1">
      <t>ヤク</t>
    </rPh>
    <rPh sb="3" eb="4">
      <t>プン</t>
    </rPh>
    <rPh sb="5" eb="7">
      <t>トチュウ</t>
    </rPh>
    <rPh sb="10" eb="12">
      <t>キュウケイ</t>
    </rPh>
    <rPh sb="14" eb="15">
      <t>プン</t>
    </rPh>
    <rPh sb="15" eb="16">
      <t>フク</t>
    </rPh>
    <phoneticPr fontId="1"/>
  </si>
  <si>
    <t>午後授業時間帯</t>
    <rPh sb="0" eb="2">
      <t>ゴゴ</t>
    </rPh>
    <rPh sb="2" eb="4">
      <t>ジュギョウ</t>
    </rPh>
    <rPh sb="4" eb="7">
      <t>ジカンタイ</t>
    </rPh>
    <phoneticPr fontId="1"/>
  </si>
  <si>
    <t>指揮者体験コーナーを含む約90分、オーケストラによるプログラム</t>
    <rPh sb="0" eb="3">
      <t>シキシャ</t>
    </rPh>
    <rPh sb="3" eb="5">
      <t>タイケン</t>
    </rPh>
    <rPh sb="10" eb="11">
      <t>フク</t>
    </rPh>
    <rPh sb="12" eb="13">
      <t>ヤク</t>
    </rPh>
    <rPh sb="15" eb="16">
      <t>プン</t>
    </rPh>
    <phoneticPr fontId="1"/>
  </si>
  <si>
    <t>オーケストラの搬入・設置におよそ2時間かかるので給食後が最も適切。</t>
    <rPh sb="7" eb="9">
      <t>ハンニュウ</t>
    </rPh>
    <rPh sb="10" eb="12">
      <t>セッチ</t>
    </rPh>
    <rPh sb="17" eb="19">
      <t>ジカン</t>
    </rPh>
    <rPh sb="24" eb="27">
      <t>キュウショクゴ</t>
    </rPh>
    <rPh sb="28" eb="29">
      <t>モット</t>
    </rPh>
    <rPh sb="30" eb="32">
      <t>テキセツ</t>
    </rPh>
    <phoneticPr fontId="1"/>
  </si>
  <si>
    <t>体育館でできない場合音楽室等で少人数で実施可能です。</t>
    <rPh sb="0" eb="3">
      <t>タイイクカン</t>
    </rPh>
    <rPh sb="8" eb="10">
      <t>バアイ</t>
    </rPh>
    <rPh sb="10" eb="13">
      <t>オンガクシツ</t>
    </rPh>
    <rPh sb="13" eb="14">
      <t>ナド</t>
    </rPh>
    <rPh sb="15" eb="18">
      <t>ショウニンズウ</t>
    </rPh>
    <rPh sb="19" eb="21">
      <t>ジッシ</t>
    </rPh>
    <rPh sb="21" eb="23">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</si>
</sst>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648606</xdr:colOff>
      <xdr:row>59</xdr:row>
      <xdr:rowOff>141668</xdr:rowOff>
    </xdr:from>
    <xdr:to>
      <xdr:col>11</xdr:col>
      <xdr:colOff>152399</xdr:colOff>
      <xdr:row>97</xdr:row>
      <xdr:rowOff>176044</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851012" y="20584699"/>
          <a:ext cx="7838168" cy="8868814"/>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1655059" y="11006664"/>
            <a:ext cx="2900154" cy="14747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solidFill>
                  <a:schemeClr val="accent5">
                    <a:lumMod val="60000"/>
                    <a:lumOff val="40000"/>
                  </a:schemeClr>
                </a:solidFill>
              </a:rPr>
              <a:t>公演自体は直接舞台は使いませんが、緞帳を下した状態で長机、いすを数セット置いて頂ければ助かります。通例ですと教室（控室）と体育館が離れているため、楽器ケースが置ける場所が必要となります。</a:t>
            </a:r>
            <a:endParaRPr kumimoji="1" lang="en-US" altLang="ja-JP" sz="1200" b="1">
              <a:solidFill>
                <a:schemeClr val="accent5">
                  <a:lumMod val="60000"/>
                  <a:lumOff val="40000"/>
                </a:schemeClr>
              </a:solidFill>
            </a:endParaRPr>
          </a:p>
          <a:p>
            <a:r>
              <a:rPr kumimoji="1" lang="ja-JP" altLang="en-US" sz="1200" b="1">
                <a:solidFill>
                  <a:schemeClr val="accent5">
                    <a:lumMod val="60000"/>
                    <a:lumOff val="40000"/>
                  </a:schemeClr>
                </a:solidFill>
              </a:rPr>
              <a:t>また曲によって、出番のない出演者の一時待機場所になります。</a:t>
            </a:r>
            <a:endParaRPr kumimoji="1" lang="en-US" altLang="ja-JP" sz="1200" b="1">
              <a:solidFill>
                <a:schemeClr val="accent5">
                  <a:lumMod val="60000"/>
                  <a:lumOff val="40000"/>
                </a:schemeClr>
              </a:solidFill>
            </a:endParaRPr>
          </a:p>
          <a:p>
            <a:r>
              <a:rPr kumimoji="1" lang="ja-JP" altLang="en-US" sz="1200" b="1">
                <a:solidFill>
                  <a:schemeClr val="accent5">
                    <a:lumMod val="60000"/>
                    <a:lumOff val="40000"/>
                  </a:schemeClr>
                </a:solidFill>
              </a:rPr>
              <a:t>両サイドの「楽器置き場」にも各</a:t>
            </a:r>
            <a:r>
              <a:rPr kumimoji="1" lang="en-US" altLang="ja-JP" sz="1200" b="1">
                <a:solidFill>
                  <a:schemeClr val="accent5">
                    <a:lumMod val="60000"/>
                    <a:lumOff val="40000"/>
                  </a:schemeClr>
                </a:solidFill>
              </a:rPr>
              <a:t>3</a:t>
            </a:r>
            <a:r>
              <a:rPr kumimoji="1" lang="ja-JP" altLang="en-US" sz="1200" b="1">
                <a:solidFill>
                  <a:schemeClr val="accent5">
                    <a:lumMod val="60000"/>
                    <a:lumOff val="40000"/>
                  </a:schemeClr>
                </a:solidFill>
              </a:rPr>
              <a:t>本位長机を置いていただけますと助かります。</a:t>
            </a:r>
            <a:endParaRPr kumimoji="1" lang="en-US" altLang="ja-JP" sz="1200" b="1">
              <a:solidFill>
                <a:schemeClr val="accent5">
                  <a:lumMod val="60000"/>
                  <a:lumOff val="40000"/>
                </a:schemeClr>
              </a:solidFill>
            </a:endParaRP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10686</xdr:rowOff>
    </xdr:from>
    <xdr:to>
      <xdr:col>9</xdr:col>
      <xdr:colOff>197929</xdr:colOff>
      <xdr:row>76</xdr:row>
      <xdr:rowOff>64153</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69281" y="24180374"/>
          <a:ext cx="5198554" cy="291592"/>
          <a:chOff x="1076477" y="14913687"/>
          <a:chExt cx="4160761" cy="354471"/>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13687"/>
            <a:ext cx="1056317" cy="35447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18</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81232" y="22671119"/>
          <a:ext cx="834596"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04975" y="28488973"/>
          <a:ext cx="48577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85180" y="23310796"/>
          <a:ext cx="731747"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204049" y="24780209"/>
          <a:ext cx="880313"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２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80441" y="23303894"/>
          <a:ext cx="782478"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24331" y="23303894"/>
          <a:ext cx="731747"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303894"/>
          <a:ext cx="596266"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84788" y="22590456"/>
          <a:ext cx="46217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77886" y="21866729"/>
          <a:ext cx="4621786" cy="300314"/>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74849" y="21463711"/>
          <a:ext cx="4634486" cy="227703"/>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78163" y="21037778"/>
          <a:ext cx="4628136" cy="227703"/>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27093" y="25530147"/>
          <a:ext cx="1077882" cy="22074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楽器置き場</a:t>
          </a:r>
          <a:endParaRPr kumimoji="1" lang="en-US" altLang="ja-JP" sz="1100">
            <a:solidFill>
              <a:schemeClr val="bg2">
                <a:lumMod val="25000"/>
              </a:schemeClr>
            </a:solidFill>
          </a:endParaRPr>
        </a:p>
        <a:p>
          <a:pPr algn="ctr"/>
          <a:r>
            <a:rPr kumimoji="1" lang="ja-JP" altLang="en-US" sz="1100">
              <a:solidFill>
                <a:schemeClr val="bg2">
                  <a:lumMod val="25000"/>
                </a:schemeClr>
              </a:solidFill>
            </a:rPr>
            <a:t>及び</a:t>
          </a:r>
          <a:endParaRPr kumimoji="1" lang="en-US" altLang="ja-JP" sz="1100">
            <a:solidFill>
              <a:schemeClr val="bg2">
                <a:lumMod val="25000"/>
              </a:schemeClr>
            </a:solidFill>
          </a:endParaRPr>
        </a:p>
        <a:p>
          <a:pPr algn="ctr"/>
          <a:r>
            <a:rPr kumimoji="1" lang="ja-JP" altLang="en-US" sz="1100">
              <a:solidFill>
                <a:schemeClr val="bg2">
                  <a:lumMod val="25000"/>
                </a:schemeClr>
              </a:solidFill>
            </a:rPr>
            <a:t>司会者・ステージマネージャの待機場所</a:t>
          </a:r>
          <a:endParaRPr kumimoji="1" lang="en-US" altLang="ja-JP" sz="1100">
            <a:solidFill>
              <a:schemeClr val="bg2">
                <a:lumMod val="25000"/>
              </a:schemeClr>
            </a:solidFill>
          </a:endParaRPr>
        </a:p>
        <a:p>
          <a:pPr algn="ctr"/>
          <a:endParaRPr kumimoji="1" lang="ja-JP" altLang="en-US" sz="1100">
            <a:solidFill>
              <a:schemeClr val="bg2">
                <a:lumMod val="25000"/>
              </a:schemeClr>
            </a:solidFill>
          </a:endParaRP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588304" y="25524473"/>
          <a:ext cx="926921"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楽器置き場</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51635" y="20443031"/>
          <a:ext cx="1686408" cy="276373"/>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03600" y="20452693"/>
          <a:ext cx="1692759" cy="263673"/>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526360"/>
          <a:ext cx="2893483" cy="1339197"/>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904670"/>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1085" y="24648841"/>
          <a:ext cx="5158118" cy="280210"/>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9338" y="23100193"/>
          <a:ext cx="827858" cy="2025610"/>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753349"/>
          <a:ext cx="732197" cy="1847335"/>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58895" y="25249719"/>
          <a:ext cx="873573" cy="644862"/>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746447"/>
          <a:ext cx="783376" cy="1854237"/>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746447"/>
          <a:ext cx="732197" cy="1854237"/>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746447"/>
          <a:ext cx="596715" cy="1854237"/>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3019530"/>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2288390"/>
          <a:ext cx="4625380" cy="298741"/>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888517"/>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465729"/>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874127"/>
          <a:ext cx="1687756" cy="274801"/>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883789"/>
          <a:ext cx="1694106" cy="262101"/>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957456"/>
          <a:ext cx="2862931" cy="1329762"/>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69" zoomScale="80" zoomScaleNormal="106" zoomScaleSheetLayoutView="80" workbookViewId="0">
      <selection activeCell="J48" sqref="J48:K48"/>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497</v>
      </c>
      <c r="D2" s="27" t="s">
        <v>5</v>
      </c>
      <c r="E2" s="29" t="str">
        <f>VLOOKUP($C$2,'R7_制作団体一覧'!A:H,2,FALSE)</f>
        <v>音楽</v>
      </c>
      <c r="F2" s="26" t="s">
        <v>2</v>
      </c>
      <c r="G2" s="30" t="str">
        <f>VLOOKUP($C$2,'R7_制作団体一覧'!A:H,3,FALSE)</f>
        <v>オーケストラ等</v>
      </c>
      <c r="H2" s="27" t="s">
        <v>20</v>
      </c>
      <c r="I2" s="29" t="str">
        <f>VLOOKUP($C$2,'R7_制作団体一覧'!A:H,5,FALSE)</f>
        <v>A区分</v>
      </c>
      <c r="J2" s="27" t="s">
        <v>3</v>
      </c>
      <c r="K2" s="29" t="str">
        <f>VLOOKUP($C$2,'R7_制作団体一覧'!A:H,6,FALSE)</f>
        <v>C</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新日本フィルハーモニー交響楽団</v>
      </c>
      <c r="D3" s="97"/>
      <c r="E3" s="97"/>
      <c r="F3" s="97"/>
      <c r="G3" s="27" t="s">
        <v>4</v>
      </c>
      <c r="H3" s="98" t="str">
        <f>VLOOKUP($C$2,'R7_制作団体一覧'!A:H,7,FALSE)</f>
        <v>公益財団法人新日本フィルハーモニー交響楽団</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613</v>
      </c>
      <c r="F9" s="102"/>
      <c r="G9" s="103" t="s">
        <v>47</v>
      </c>
      <c r="H9" s="104"/>
      <c r="I9" s="104"/>
      <c r="J9" s="47"/>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18</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614</v>
      </c>
      <c r="G12" s="114"/>
      <c r="H12" s="115" t="s">
        <v>45</v>
      </c>
      <c r="I12" s="116"/>
      <c r="J12" s="117" t="s">
        <v>615</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616</v>
      </c>
      <c r="F14" s="120"/>
      <c r="G14" s="121" t="s">
        <v>50</v>
      </c>
      <c r="H14" s="122"/>
      <c r="I14" s="122"/>
      <c r="J14" s="123" t="s">
        <v>617</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618</v>
      </c>
      <c r="F15" s="129"/>
      <c r="G15" s="132" t="s">
        <v>48</v>
      </c>
      <c r="H15" s="133"/>
      <c r="I15" s="133"/>
      <c r="J15" s="120"/>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5</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619</v>
      </c>
      <c r="F18" s="141"/>
      <c r="G18" s="44" t="s">
        <v>56</v>
      </c>
      <c r="H18" s="45">
        <v>5</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4</v>
      </c>
      <c r="G19" s="63" t="s">
        <v>40</v>
      </c>
      <c r="H19" s="64" t="s">
        <v>55</v>
      </c>
      <c r="I19" s="62">
        <v>9</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t="s">
        <v>620</v>
      </c>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t="s">
        <v>621</v>
      </c>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t="s">
        <v>622</v>
      </c>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t="s">
        <v>435</v>
      </c>
      <c r="D47" s="159" t="s">
        <v>623</v>
      </c>
      <c r="E47" s="160"/>
      <c r="F47" s="161" t="s">
        <v>624</v>
      </c>
      <c r="G47" s="162"/>
      <c r="H47" s="161" t="s">
        <v>625</v>
      </c>
      <c r="I47" s="162"/>
      <c r="J47" s="161" t="s">
        <v>630</v>
      </c>
      <c r="K47" s="16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9"/>
      <c r="E48" s="160"/>
      <c r="F48" s="161"/>
      <c r="G48" s="162"/>
      <c r="H48" s="161"/>
      <c r="I48" s="162"/>
      <c r="J48" s="161"/>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t="s">
        <v>446</v>
      </c>
      <c r="D49" s="159" t="s">
        <v>626</v>
      </c>
      <c r="E49" s="160"/>
      <c r="F49" s="161" t="s">
        <v>627</v>
      </c>
      <c r="G49" s="162"/>
      <c r="H49" s="161" t="s">
        <v>628</v>
      </c>
      <c r="I49" s="162"/>
      <c r="J49" s="161" t="s">
        <v>629</v>
      </c>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5</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9" zoomScale="106" zoomScaleNormal="106" zoomScaleSheetLayoutView="106" workbookViewId="0">
      <selection activeCell="E15" sqref="E15:F16"/>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Q4" sqref="AQ4"/>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C027</v>
      </c>
      <c r="B3" s="71" t="str">
        <f>①会場条件に係るヒアリングシート!E2</f>
        <v>音楽</v>
      </c>
      <c r="C3" s="71" t="str">
        <f>①会場条件に係るヒアリングシート!G2</f>
        <v>オーケストラ等</v>
      </c>
      <c r="D3" s="71" t="str">
        <f>①会場条件に係るヒアリングシート!I2</f>
        <v>A区分</v>
      </c>
      <c r="E3" s="71" t="str">
        <f>①会場条件に係るヒアリングシート!K2</f>
        <v>C</v>
      </c>
      <c r="F3" s="71" t="str">
        <f>①会場条件に係るヒアリングシート!C3</f>
        <v>新日本フィルハーモニー交響楽団</v>
      </c>
      <c r="G3" s="71" t="str">
        <f>①会場条件に係るヒアリングシート!H3</f>
        <v>公益財団法人新日本フィルハーモニー交響楽団</v>
      </c>
      <c r="H3" s="71" t="str">
        <f>①会場条件に係るヒアリングシート!E9</f>
        <v>2F以上可(エレベーター必須)</v>
      </c>
      <c r="I3" s="71">
        <f>①会場条件に係るヒアリングシート!J9</f>
        <v>0</v>
      </c>
      <c r="J3" s="71">
        <f>①会場条件に係るヒアリングシート!F10</f>
        <v>18</v>
      </c>
      <c r="K3" s="71">
        <f>①会場条件に係るヒアリングシート!I10</f>
        <v>10</v>
      </c>
      <c r="L3" s="71">
        <f>①会場条件に係るヒアリングシート!F11</f>
        <v>0</v>
      </c>
      <c r="M3" s="71" t="str">
        <f>①会場条件に係るヒアリングシート!F12</f>
        <v>可</v>
      </c>
      <c r="N3" s="71" t="str">
        <f>①会場条件に係るヒアリングシート!J12</f>
        <v>不可</v>
      </c>
      <c r="O3" s="71">
        <f>①会場条件に係るヒアリングシート!F13</f>
        <v>2</v>
      </c>
      <c r="P3" s="71">
        <f>①会場条件に係るヒアリングシート!I13</f>
        <v>2</v>
      </c>
      <c r="Q3" s="71" t="str">
        <f>①会場条件に係るヒアリングシート!E14</f>
        <v>不要</v>
      </c>
      <c r="R3" s="71" t="str">
        <f>①会場条件に係るヒアリングシート!J14</f>
        <v>有無さえ分ればよい</v>
      </c>
      <c r="S3" s="71" t="str">
        <f>①会場条件に係るヒアリングシート!E15</f>
        <v>使わない</v>
      </c>
      <c r="T3" s="71">
        <f>①会場条件に係るヒアリングシート!J15</f>
        <v>0</v>
      </c>
      <c r="U3" s="71">
        <f>①会場条件に係るヒアリングシート!J16</f>
        <v>0</v>
      </c>
      <c r="V3" s="71" t="str">
        <f>①会場条件に係るヒアリングシート!E17</f>
        <v>必須</v>
      </c>
      <c r="W3" s="71">
        <f>①会場条件に係るヒアリングシート!J17</f>
        <v>5</v>
      </c>
      <c r="X3" s="71" t="str">
        <f>①会場条件に係るヒアリングシート!E18</f>
        <v>大型トラック</v>
      </c>
      <c r="Y3" s="71">
        <f>①会場条件に係るヒアリングシート!H18</f>
        <v>5</v>
      </c>
      <c r="Z3" s="71">
        <f>①会場条件に係るヒアリングシート!F19</f>
        <v>4</v>
      </c>
      <c r="AA3" s="71">
        <f>①会場条件に係るヒアリングシート!I19</f>
        <v>9</v>
      </c>
      <c r="AB3" s="71">
        <f>①会場条件に係るヒアリングシート!E20</f>
        <v>0</v>
      </c>
      <c r="AC3" s="71" t="str">
        <f>①会場条件に係るヒアリングシート!E25</f>
        <v>要</v>
      </c>
      <c r="AD3" s="71" t="str">
        <f>①会場条件に係るヒアリングシート!E26</f>
        <v>搬入間口・搬入経路の写真</v>
      </c>
      <c r="AE3" s="71" t="str">
        <f>①会場条件に係るヒアリングシート!C33</f>
        <v>2階以上の場合はエレベーターの大きさと体育館までの搬入経路の確認</v>
      </c>
      <c r="AF3" s="71" t="str">
        <f>①会場条件に係るヒアリングシート!C34</f>
        <v>楽団員控室(男性30名・女性30名)と指揮・司会・コンマス・楽員ソリストそれぞれの控室の用意が可能か</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1コマ</v>
      </c>
      <c r="AL3" s="90" t="str">
        <f>①会場条件に係るヒアリングシート!F47</f>
        <v>給食・下校時間を配慮した1時限分</v>
      </c>
      <c r="AM3" s="90" t="str">
        <f>①会場条件に係るヒアリングシート!H47</f>
        <v>小編成によるミニコンサート・指揮者体験（主に本公演で代表で出られる児童・生徒）</v>
      </c>
      <c r="AN3" s="90" t="str">
        <f>①会場条件に係るヒアリングシート!J47</f>
        <v>体育館でできない場合音楽室等で少人数で実施可能です。</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鑑賞対象となる児童・生徒全員</v>
      </c>
      <c r="AU3" s="90" t="str">
        <f>①会場条件に係るヒアリングシート!D49</f>
        <v>約90分（途中トイレ休憩10分含む）</v>
      </c>
      <c r="AV3" s="90" t="str">
        <f>①会場条件に係るヒアリングシート!F49</f>
        <v>午後授業時間帯</v>
      </c>
      <c r="AW3" s="90" t="str">
        <f>①会場条件に係るヒアリングシート!H49</f>
        <v>指揮者体験コーナーを含む約90分、オーケストラによるプログラム</v>
      </c>
      <c r="AX3" s="90" t="str">
        <f>①会場条件に係るヒアリングシート!J49</f>
        <v>オーケストラの搬入・設置におよそ2時間かかるので給食後が最も適切。</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2024-12-11T07:33:51Z</dcterms:modified>
</cp:coreProperties>
</file>