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
    </mc:Choice>
  </mc:AlternateContent>
  <bookViews>
    <workbookView xWindow="0" yWindow="735" windowWidth="29400" windowHeight="1837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<sst xmlns="http://schemas.openxmlformats.org/spreadsheetml/2006/main" count="1461" uniqueCount="620">
  <si>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</si>
  <si>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</si>
  <si>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</si>
  <si>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</si>
  <si>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</si>
  <si>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</si>
  <si>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</si>
  <si>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</si>
  <si>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</si>
  <si>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</si>
  <si>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</si>
  <si>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</si>
  <si>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</si>
  <si>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</si>
  <si>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</si>
  <si>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</si>
  <si>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</si>
  <si>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</si>
  <si>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</si>
  <si>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</si>
  <si>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</si>
  <si>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</si>
  <si>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</si>
  <si>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</si>
  <si>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</si>
  <si>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</si>
  <si>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</si>
  <si>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</si>
  <si>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</si>
  <si>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</si>
  <si>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</si>
  <si>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</si>
  <si>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</si>
  <si>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</si>
  <si>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</si>
  <si>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</si>
  <si>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</si>
  <si>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</si>
  <si>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</si>
  <si>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</si>
  <si>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</si>
  <si>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</si>
  <si>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</si>
  <si>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</si>
  <si>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</si>
  <si>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</si>
  <si>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</si>
  <si>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</si>
  <si>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</si>
  <si>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</si>
  <si>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</si>
  <si>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</si>
  <si>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</si>
  <si>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</si>
  <si>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</si>
  <si>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</si>
  <si>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</si>
  <si>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</si>
  <si>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</si>
  <si>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</si>
  <si>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</si>
  <si>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</si>
  <si>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</si>
  <si>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</si>
  <si>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</si>
  <si>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</si>
  <si>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</si>
  <si>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</si>
  <si>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</si>
  <si>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</si>
  <si>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</si>
  <si>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</si>
  <si>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</si>
  <si>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</si>
  <si>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</si>
  <si>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</si>
  <si>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</si>
  <si>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</si>
  <si>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</si>
  <si>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</si>
  <si>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</si>
  <si>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</si>
  <si>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</si>
  <si>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</si>
  <si>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</si>
  <si>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</si>
  <si>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</si>
  <si>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</si>
  <si>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</si>
  <si>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</si>
  <si>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</si>
  <si>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</si>
  <si>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</si>
  <si>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</si>
  <si>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</si>
  <si>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</si>
  <si>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</si>
  <si>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</si>
  <si>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</si>
  <si>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</si>
  <si>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</si>
  <si>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</si>
  <si>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</si>
  <si>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</si>
  <si>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</si>
  <si>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</si>
  <si>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</si>
  <si>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</si>
  <si>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</si>
  <si>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</si>
  <si>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</si>
  <si>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</si>
  <si>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</si>
  <si>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</si>
  <si>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</si>
  <si>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</si>
  <si>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</si>
  <si>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</si>
  <si>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</si>
  <si>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</si>
  <si>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</si>
  <si>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</si>
  <si>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</si>
  <si>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</si>
  <si>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</si>
  <si>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</si>
  <si>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</si>
  <si>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</si>
  <si>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</si>
  <si>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</si>
  <si>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</si>
  <si>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</si>
  <si>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</si>
  <si>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</si>
  <si>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</si>
  <si>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</si>
  <si>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</si>
  <si>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</si>
  <si>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</si>
  <si>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</si>
  <si>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</si>
  <si>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</si>
  <si>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</si>
  <si>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</si>
  <si>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</si>
  <si>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</si>
  <si>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</si>
  <si>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</si>
  <si>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</si>
  <si>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</si>
  <si>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</si>
  <si>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</si>
  <si>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</si>
  <si>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</si>
  <si>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</si>
  <si>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</si>
  <si>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</si>
  <si>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</si>
  <si>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</si>
  <si>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</si>
  <si>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</si>
  <si>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</si>
  <si>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</si>
  <si>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</si>
  <si>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</si>
  <si>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</si>
  <si>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</si>
  <si>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</si>
  <si>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</si>
  <si>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</si>
  <si>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</si>
  <si>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</si>
  <si>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</si>
  <si>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</si>
  <si>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</si>
  <si>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</si>
  <si>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</si>
  <si>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</si>
  <si>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</si>
  <si>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</si>
  <si>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</si>
  <si>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</si>
  <si>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</si>
  <si>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</si>
  <si>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</si>
  <si>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</si>
  <si>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</si>
  <si>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</si>
  <si>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</si>
  <si>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</si>
  <si>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</si>
  <si>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</si>
  <si>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</si>
  <si>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</si>
  <si>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</si>
  <si>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</si>
  <si>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</si>
  <si>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</si>
  <si>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</si>
  <si>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</si>
  <si>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</si>
  <si>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</si>
  <si>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</si>
  <si>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</si>
  <si>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</si>
  <si>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</si>
  <si>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</si>
  <si>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</si>
  <si>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</si>
  <si>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</si>
  <si>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</si>
  <si>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</si>
  <si>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</si>
  <si>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</si>
  <si>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</si>
  <si>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</si>
  <si>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</si>
  <si>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</si>
  <si>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</si>
  <si>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</si>
  <si>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</si>
  <si>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</si>
  <si>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</si>
  <si>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</si>
  <si>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</si>
  <si>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</si>
  <si>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</si>
  <si>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</si>
  <si>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</si>
  <si>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</si>
  <si>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</si>
  <si>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</si>
  <si>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</si>
  <si>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</si>
  <si>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</si>
  <si>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</si>
  <si>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</si>
  <si>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</si>
  <si>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</si>
  <si>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</si>
  <si>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</si>
  <si>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</si>
  <si>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</si>
  <si>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</si>
  <si>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</si>
  <si>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</si>
  <si>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</si>
  <si>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</si>
  <si>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</si>
  <si>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</si>
  <si>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</si>
  <si>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</si>
  <si>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</si>
  <si>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</si>
  <si>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</si>
  <si>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</si>
  <si>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</si>
  <si>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</si>
  <si>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</si>
  <si>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</si>
  <si>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</si>
  <si>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</si>
  <si>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</si>
  <si>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</si>
  <si>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</si>
  <si>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</si>
  <si>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</si>
  <si>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</si>
  <si>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</si>
  <si>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</si>
  <si>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</si>
  <si>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</si>
  <si>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</si>
  <si>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</si>
  <si>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</si>
  <si>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</si>
  <si>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</si>
  <si>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</si>
  <si>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</si>
  <si>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</si>
  <si>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</si>
  <si>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</si>
  <si>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</si>
  <si>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</si>
  <si>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</si>
  <si>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</si>
  <si>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</si>
  <si>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</si>
  <si>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</si>
  <si>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</si>
  <si>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</si>
  <si>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</si>
  <si>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</si>
  <si>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</si>
  <si>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</si>
  <si>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</si>
  <si>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</si>
  <si>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</si>
  <si>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</si>
  <si>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</si>
  <si>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</si>
  <si>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</si>
  <si>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</si>
  <si>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</si>
  <si>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</si>
  <si>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</si>
  <si>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</si>
  <si>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</si>
  <si>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</si>
  <si>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</si>
  <si>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</si>
  <si>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</si>
  <si>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</si>
  <si>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</si>
  <si>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</si>
  <si>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</si>
  <si>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</si>
  <si>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</si>
  <si>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</si>
  <si>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</si>
  <si>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</si>
  <si>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</si>
  <si>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</si>
  <si>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</si>
  <si>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</si>
  <si>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</si>
  <si>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</si>
  <si>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</si>
  <si>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</si>
  <si>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</si>
  <si>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</si>
  <si>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</si>
  <si>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</si>
  <si>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</si>
  <si>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</si>
  <si>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</si>
  <si>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</si>
  <si>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</si>
  <si>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</si>
  <si>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</si>
  <si>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</si>
  <si>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</si>
  <si>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</si>
  <si>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</si>
  <si>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</si>
  <si>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</si>
  <si>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</si>
  <si>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</si>
  <si>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</si>
  <si>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</si>
  <si>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</si>
  <si>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</si>
  <si>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</si>
  <si>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</si>
  <si>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</si>
  <si>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</si>
  <si>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</si>
  <si>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</si>
  <si>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</si>
  <si>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</si>
  <si>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</si>
  <si>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</si>
  <si>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</si>
  <si>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</si>
  <si>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</si>
  <si>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</si>
  <si>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</si>
  <si>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</si>
  <si>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</si>
  <si>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</si>
  <si>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</si>
  <si>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</si>
  <si>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</si>
  <si>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</si>
  <si>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</si>
  <si>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</si>
  <si>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</si>
  <si>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</si>
  <si>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</si>
  <si>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</si>
  <si>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</si>
  <si>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</si>
  <si>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</si>
  <si>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</si>
  <si>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</si>
  <si>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</si>
  <si>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</si>
  <si>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</si>
  <si>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</si>
  <si>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</si>
  <si>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</si>
  <si>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</si>
  <si>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</si>
  <si>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</si>
  <si>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</si>
  <si>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</si>
  <si>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</si>
  <si>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</si>
  <si>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</si>
  <si>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</si>
  <si>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</si>
  <si>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</si>
  <si>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</si>
  <si>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</si>
  <si>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</si>
  <si>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</si>
  <si>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</si>
  <si>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</si>
  <si>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</si>
  <si>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</si>
  <si>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</si>
  <si>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</si>
  <si>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</si>
  <si>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</si>
  <si>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</si>
  <si>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</si>
  <si>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</si>
  <si>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</si>
  <si>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</si>
  <si>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</si>
  <si>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</si>
  <si>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</si>
  <si>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</si>
  <si>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</si>
  <si>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</si>
  <si>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</si>
  <si>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</si>
  <si>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</si>
  <si>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</si>
  <si>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</si>
  <si>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</si>
  <si>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</si>
  <si>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</si>
  <si>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</si>
  <si>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</si>
  <si>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</si>
  <si>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</si>
  <si>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</si>
  <si>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</si>
  <si>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</si>
  <si>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</si>
  <si>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</si>
  <si>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</si>
  <si>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</si>
  <si>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</si>
  <si>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</si>
  <si>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</si>
  <si>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</si>
  <si>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</si>
  <si>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</si>
  <si>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</si>
  <si>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</si>
  <si>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</si>
  <si>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</si>
  <si>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</si>
  <si>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</si>
  <si>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</si>
  <si>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</si>
  <si>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</si>
  <si>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</si>
  <si>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</si>
  <si>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</si>
  <si>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</si>
  <si>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</si>
  <si>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</si>
  <si>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</si>
  <si>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</si>
  <si>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</si>
  <si>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</si>
  <si>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</si>
  <si>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</si>
  <si>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</si>
  <si>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</si>
  <si>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</si>
  <si>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</si>
  <si>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</si>
  <si>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</si>
  <si>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</si>
  <si>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</si>
  <si>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</si>
  <si>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</si>
  <si>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</si>
  <si>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</si>
  <si>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</si>
  <si>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</si>
  <si>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</si>
  <si>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</si>
  <si>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</si>
  <si>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</si>
  <si>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</si>
  <si>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</si>
  <si>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</si>
  <si>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</si>
  <si>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</si>
  <si>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</si>
  <si>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</si>
  <si>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</si>
  <si>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</si>
  <si>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</si>
  <si>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</si>
  <si>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</si>
  <si>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</si>
  <si>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</si>
  <si>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</si>
  <si>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</si>
  <si>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</si>
  <si>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</si>
  <si>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</si>
  <si>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</si>
  <si>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</si>
  <si>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</si>
  <si>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</si>
  <si>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</si>
  <si>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</si>
  <si>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</si>
  <si>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</si>
  <si>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</si>
  <si>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</si>
  <si>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</si>
  <si>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</si>
  <si>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</si>
  <si>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</si>
  <si>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</si>
  <si>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</si>
  <si>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</si>
  <si>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</si>
  <si>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</si>
  <si>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</si>
  <si>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</si>
  <si>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</si>
  <si>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</si>
  <si>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</si>
  <si>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</si>
  <si>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</si>
  <si>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</si>
  <si>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</si>
  <si>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</si>
  <si>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</si>
  <si>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</si>
  <si>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</si>
  <si>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</si>
  <si>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</si>
  <si>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</si>
  <si>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</si>
  <si>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</si>
  <si>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</si>
  <si>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</si>
  <si>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</si>
  <si>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</si>
  <si>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</si>
  <si>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</si>
  <si>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</si>
  <si>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</si>
  <si>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</si>
  <si>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</si>
  <si>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</si>
  <si>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</si>
  <si>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</si>
  <si>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</si>
  <si>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</si>
  <si>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</si>
  <si>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</si>
  <si>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</si>
  <si>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</si>
  <si>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</si>
  <si>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</si>
  <si>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</si>
  <si>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</si>
  <si>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</si>
  <si>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</si>
  <si>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</si>
  <si>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</si>
  <si>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</si>
  <si>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</si>
  <si>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</si>
  <si>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</si>
  <si>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</si>
  <si>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</si>
  <si>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</si>
  <si>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</si>
  <si>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</si>
  <si>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</si>
  <si>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</si>
  <si>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</si>
  <si>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</si>
  <si>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</si>
  <si>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</si>
  <si>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</si>
  <si>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</si>
  <si>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</si>
  <si>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</si>
  <si>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</si>
  <si>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</si>
  <si>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</si>
  <si>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</si>
  <si>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</si>
  <si>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</si>
  <si>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</si>
  <si>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</si>
  <si>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</si>
  <si>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</si>
  <si>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</si>
  <si>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</si>
  <si>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</si>
  <si>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</si>
  <si>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</si>
  <si>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</si>
  <si>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</si>
  <si>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</si>
  <si>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</si>
  <si>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</si>
  <si>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</si>
  <si>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</si>
  <si>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</si>
  <si>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</si>
  <si>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不要</t>
  </si>
  <si>
    <t>使わない</t>
  </si>
  <si>
    <t>なし</t>
  </si>
  <si>
    <t>応相談</t>
  </si>
  <si>
    <t>ハイエース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</si>
</sst>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4901" y="20422702"/>
          <a:ext cx="7734259" cy="8895512"/>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221287</xdr:colOff>
      <xdr:row>59</xdr:row>
      <xdr:rowOff>72848</xdr:rowOff>
    </xdr:from>
    <xdr:to>
      <xdr:col>8</xdr:col>
      <xdr:colOff>721591</xdr:colOff>
      <xdr:row>67</xdr:row>
      <xdr:rowOff>115455</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2078181" y="20402469"/>
          <a:ext cx="4637425" cy="189950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230908</xdr:colOff>
      <xdr:row>66</xdr:row>
      <xdr:rowOff>29446</xdr:rowOff>
    </xdr:from>
    <xdr:to>
      <xdr:col>8</xdr:col>
      <xdr:colOff>760076</xdr:colOff>
      <xdr:row>67</xdr:row>
      <xdr:rowOff>64633</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092613" y="22037969"/>
          <a:ext cx="4678315" cy="273312"/>
          <a:chOff x="1076477" y="14924464"/>
          <a:chExt cx="4160761" cy="332914"/>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8"/>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4464"/>
            <a:ext cx="1056317" cy="33291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ｍ</a:t>
            </a:r>
          </a:p>
        </xdr:txBody>
      </xdr:sp>
    </xdr:grpSp>
    <xdr:clientData/>
  </xdr:twoCellAnchor>
  <xdr:twoCellAnchor>
    <xdr:from>
      <xdr:col>7</xdr:col>
      <xdr:colOff>731657</xdr:colOff>
      <xdr:row>59</xdr:row>
      <xdr:rowOff>76970</xdr:rowOff>
    </xdr:from>
    <xdr:to>
      <xdr:col>8</xdr:col>
      <xdr:colOff>732816</xdr:colOff>
      <xdr:row>67</xdr:row>
      <xdr:rowOff>125076</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912680" y="20469129"/>
          <a:ext cx="830988" cy="1902595"/>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a:t>
            </a:r>
            <a:r>
              <a:rPr kumimoji="1" lang="ja-JP" altLang="en-US" sz="1100" b="1"/>
              <a:t>ｍ</a:t>
            </a:r>
          </a:p>
        </xdr:txBody>
      </xdr:sp>
    </xdr:grpSp>
    <xdr:clientData/>
  </xdr:twoCellAnchor>
  <xdr:twoCellAnchor>
    <xdr:from>
      <xdr:col>3</xdr:col>
      <xdr:colOff>0</xdr:colOff>
      <xdr:row>71</xdr:row>
      <xdr:rowOff>28864</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6894" y="23177500"/>
          <a:ext cx="5250295" cy="564545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9412" y="23292756"/>
          <a:ext cx="725254"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5</xdr:col>
      <xdr:colOff>703367</xdr:colOff>
      <xdr:row>68</xdr:row>
      <xdr:rowOff>76544</xdr:rowOff>
    </xdr:from>
    <xdr:to>
      <xdr:col>6</xdr:col>
      <xdr:colOff>750241</xdr:colOff>
      <xdr:row>70</xdr:row>
      <xdr:rowOff>239891</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4224731" y="22561317"/>
          <a:ext cx="876703" cy="639597"/>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316284"/>
            <a:ext cx="677334" cy="42959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91685" y="23285854"/>
          <a:ext cx="769489"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2586" y="23285854"/>
          <a:ext cx="725253"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27224" y="23285854"/>
          <a:ext cx="589772"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22009" y="22572416"/>
          <a:ext cx="4569832"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15107" y="21843999"/>
          <a:ext cx="4569832" cy="30500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12070" y="21431600"/>
          <a:ext cx="4582532" cy="23239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15384" y="20996286"/>
          <a:ext cx="4576182" cy="23239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487778</xdr:colOff>
      <xdr:row>59</xdr:row>
      <xdr:rowOff>110327</xdr:rowOff>
    </xdr:from>
    <xdr:to>
      <xdr:col>3</xdr:col>
      <xdr:colOff>38485</xdr:colOff>
      <xdr:row>67</xdr:row>
      <xdr:rowOff>57727</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89823" y="20439948"/>
          <a:ext cx="1205556" cy="180429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8856" y="20392159"/>
          <a:ext cx="1666926" cy="28106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401821"/>
          <a:ext cx="1673276" cy="26836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0562" y="20475488"/>
          <a:ext cx="2873279" cy="1367339"/>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32" zoomScaleNormal="106" zoomScaleSheetLayoutView="80" workbookViewId="0">
      <selection activeCell="H78" sqref="H78"/>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125</v>
      </c>
      <c r="D2" s="27" t="s">
        <v>5</v>
      </c>
      <c r="E2" s="29" t="str">
        <f>VLOOKUP($C$2,'R7_制作団体一覧'!A:H,2,FALSE)</f>
        <v>伝統芸能分野</v>
      </c>
      <c r="F2" s="26" t="s">
        <v>2</v>
      </c>
      <c r="G2" s="30" t="str">
        <f>VLOOKUP($C$2,'R7_制作団体一覧'!A:H,3,FALSE)</f>
        <v>歌舞伎・能楽</v>
      </c>
      <c r="H2" s="27" t="s">
        <v>20</v>
      </c>
      <c r="I2" s="29" t="str">
        <f>VLOOKUP($C$2,'R7_制作団体一覧'!A:H,5,FALSE)</f>
        <v>A区分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160" t="str">
        <f>VLOOKUP($C$2,'R7_制作団体一覧'!A:H,8,FALSE)</f>
        <v>大藏流狂言</v>
      </c>
      <c r="D3" s="160"/>
      <c r="E3" s="160"/>
      <c r="F3" s="160"/>
      <c r="G3" s="27" t="s">
        <v>4</v>
      </c>
      <c r="H3" s="161" t="str">
        <f>VLOOKUP($C$2,'R7_制作団体一覧'!A:H,7,FALSE)</f>
        <v>株式会社アンエンターテイメント</v>
      </c>
      <c r="I3" s="161"/>
      <c r="J3" s="161"/>
      <c r="K3" s="161"/>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613</v>
      </c>
      <c r="F9" s="164"/>
      <c r="G9" s="115" t="s">
        <v>47</v>
      </c>
      <c r="H9" s="165"/>
      <c r="I9" s="165"/>
      <c r="J9" s="47">
        <v>30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8</v>
      </c>
      <c r="G10" s="51" t="s">
        <v>40</v>
      </c>
      <c r="H10" s="52" t="s">
        <v>42</v>
      </c>
      <c r="I10" s="53">
        <v>3</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v>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614</v>
      </c>
      <c r="G12" s="172"/>
      <c r="H12" s="173" t="s">
        <v>45</v>
      </c>
      <c r="I12" s="174"/>
      <c r="J12" s="175"/>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2</v>
      </c>
      <c r="G13" s="51" t="s">
        <v>40</v>
      </c>
      <c r="H13" s="49" t="s">
        <v>7</v>
      </c>
      <c r="I13" s="50">
        <v>2</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615</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616</v>
      </c>
      <c r="F15" s="151"/>
      <c r="G15" s="154" t="s">
        <v>48</v>
      </c>
      <c r="H15" s="155"/>
      <c r="I15" s="155"/>
      <c r="J15" s="143" t="s">
        <v>617</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618</v>
      </c>
      <c r="F17" s="123"/>
      <c r="G17" s="124" t="s">
        <v>53</v>
      </c>
      <c r="H17" s="125"/>
      <c r="I17" s="125"/>
      <c r="J17" s="47"/>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619</v>
      </c>
      <c r="F18" s="127"/>
      <c r="G18" s="44" t="s">
        <v>56</v>
      </c>
      <c r="H18" s="45">
        <v>1</v>
      </c>
      <c r="I18" s="46" t="s">
        <v>57</v>
      </c>
      <c r="J18" s="120"/>
      <c r="K18" s="128"/>
      <c r="L18" s="24"/>
      <c r="M18" s="43"/>
      <c r="N18" s="43"/>
      <c r="O18" s="43"/>
      <c r="P18" s="43"/>
      <c r="Q18" s="43"/>
      <c r="R18" s="43"/>
      <c r="S18" s="43"/>
      <c r="T18" s="43"/>
      <c r="U18" s="43"/>
      <c r="V18" s="43"/>
      <c r="W18" s="43"/>
      <c r="X18" s="43"/>
      <c r="Y18" s="43"/>
      <c r="Z18" s="43"/>
    </row>
    <row r="19" spans="1:26" ht="27.95" customHeight="1" x14ac:dyDescent="0.15">
      <c r="A19" s="23"/>
      <c r="B19" s="129" t="s">
        <v>59</v>
      </c>
      <c r="C19" s="130"/>
      <c r="D19" s="131"/>
      <c r="E19" s="61" t="s">
        <v>54</v>
      </c>
      <c r="F19" s="62">
        <v>1.6</v>
      </c>
      <c r="G19" s="63" t="s">
        <v>40</v>
      </c>
      <c r="H19" s="64" t="s">
        <v>55</v>
      </c>
      <c r="I19" s="62">
        <v>2.2000000000000002</v>
      </c>
      <c r="J19" s="132" t="s">
        <v>40</v>
      </c>
      <c r="K19" s="133"/>
      <c r="L19" s="23"/>
      <c r="M19" s="43"/>
      <c r="N19" s="43"/>
      <c r="O19" s="43"/>
      <c r="P19" s="43"/>
      <c r="Q19" s="43"/>
      <c r="R19" s="43"/>
      <c r="S19" s="43"/>
      <c r="T19" s="43"/>
      <c r="U19" s="43"/>
      <c r="V19" s="43"/>
      <c r="W19" s="43"/>
      <c r="X19" s="43"/>
      <c r="Y19" s="43"/>
      <c r="Z19" s="43"/>
    </row>
    <row r="20" spans="1:26" ht="51" customHeight="1" x14ac:dyDescent="0.15">
      <c r="A20" s="23"/>
      <c r="B20" s="129" t="s">
        <v>461</v>
      </c>
      <c r="C20" s="130"/>
      <c r="D20" s="131"/>
      <c r="E20" s="137"/>
      <c r="F20" s="138"/>
      <c r="G20" s="138"/>
      <c r="H20" s="138"/>
      <c r="I20" s="138"/>
      <c r="J20" s="138"/>
      <c r="K20" s="139"/>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615</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7"/>
      <c r="E47" s="108"/>
      <c r="F47" s="109"/>
      <c r="G47" s="110"/>
      <c r="H47" s="109"/>
      <c r="I47" s="110"/>
      <c r="J47" s="109"/>
      <c r="K47" s="110"/>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7"/>
      <c r="E48" s="108"/>
      <c r="F48" s="109"/>
      <c r="G48" s="110"/>
      <c r="H48" s="109"/>
      <c r="I48" s="110"/>
      <c r="J48" s="109"/>
      <c r="K48" s="110"/>
      <c r="L48" s="21"/>
      <c r="M48" s="43"/>
      <c r="N48" s="43"/>
      <c r="O48" s="43"/>
      <c r="P48" s="43"/>
      <c r="Q48" s="43"/>
      <c r="R48" s="43"/>
      <c r="S48" s="43"/>
      <c r="T48" s="43"/>
      <c r="U48" s="43"/>
      <c r="V48" s="43"/>
      <c r="W48" s="43"/>
      <c r="X48" s="43"/>
      <c r="Y48" s="43"/>
      <c r="Z48" s="43"/>
    </row>
    <row r="49" spans="1:26" ht="80.45" customHeight="1" x14ac:dyDescent="0.15">
      <c r="A49" s="21"/>
      <c r="B49" s="73" t="s">
        <v>429</v>
      </c>
      <c r="C49" s="82"/>
      <c r="D49" s="107"/>
      <c r="E49" s="108"/>
      <c r="F49" s="109"/>
      <c r="G49" s="110"/>
      <c r="H49" s="109"/>
      <c r="I49" s="110"/>
      <c r="J49" s="109"/>
      <c r="K49" s="110"/>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5" t="s">
        <v>9</v>
      </c>
      <c r="C55" s="95"/>
      <c r="D55" s="95"/>
      <c r="E55" s="95"/>
      <c r="F55" s="38" t="s">
        <v>6</v>
      </c>
      <c r="G55" s="96">
        <f>F13</f>
        <v>2</v>
      </c>
      <c r="H55" s="97"/>
      <c r="I55" s="20" t="s">
        <v>7</v>
      </c>
      <c r="J55" s="96">
        <f>I13</f>
        <v>2</v>
      </c>
      <c r="K55" s="97"/>
      <c r="L55" s="19"/>
      <c r="M55" s="32"/>
      <c r="W55" s="32"/>
      <c r="X55" s="32"/>
      <c r="Y55" s="32"/>
    </row>
    <row r="56" spans="1:26" ht="17.100000000000001" customHeight="1" x14ac:dyDescent="0.15">
      <c r="A56" s="19"/>
      <c r="B56" s="91" t="s">
        <v>8</v>
      </c>
      <c r="C56" s="91"/>
      <c r="D56" s="91"/>
      <c r="E56" s="91"/>
      <c r="F56" s="91"/>
      <c r="G56" s="92" t="str">
        <f>E17</f>
        <v>応相談</v>
      </c>
      <c r="H56" s="92"/>
      <c r="I56" s="92"/>
      <c r="J56" s="92"/>
      <c r="K56" s="92"/>
      <c r="L56" s="19"/>
      <c r="M56" s="32"/>
      <c r="W56" s="32"/>
      <c r="X56" s="32"/>
      <c r="Y56" s="32"/>
    </row>
    <row r="57" spans="1:26" ht="17.100000000000001" customHeight="1" x14ac:dyDescent="0.15">
      <c r="A57" s="19"/>
      <c r="B57" s="91" t="s">
        <v>12</v>
      </c>
      <c r="C57" s="91"/>
      <c r="D57" s="91"/>
      <c r="E57" s="91"/>
      <c r="F57" s="91"/>
      <c r="G57" s="92">
        <f>J17</f>
        <v>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55"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0" t="s">
        <v>611</v>
      </c>
      <c r="D3" s="160"/>
      <c r="E3" s="160"/>
      <c r="F3" s="160"/>
      <c r="G3" s="27" t="s">
        <v>4</v>
      </c>
      <c r="H3" s="161" t="s">
        <v>612</v>
      </c>
      <c r="I3" s="161"/>
      <c r="J3" s="161"/>
      <c r="K3" s="161"/>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423</v>
      </c>
      <c r="F9" s="164"/>
      <c r="G9" s="115" t="s">
        <v>47</v>
      </c>
      <c r="H9" s="165"/>
      <c r="I9" s="165"/>
      <c r="J9" s="47">
        <v>500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419</v>
      </c>
      <c r="G12" s="172"/>
      <c r="H12" s="173" t="s">
        <v>45</v>
      </c>
      <c r="I12" s="174"/>
      <c r="J12" s="175" t="s">
        <v>419</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2</v>
      </c>
      <c r="G13" s="51" t="s">
        <v>40</v>
      </c>
      <c r="H13" s="49" t="s">
        <v>7</v>
      </c>
      <c r="I13" s="50">
        <v>2</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424</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425</v>
      </c>
      <c r="F15" s="151"/>
      <c r="G15" s="154" t="s">
        <v>48</v>
      </c>
      <c r="H15" s="155"/>
      <c r="I15" s="155"/>
      <c r="J15" s="143" t="s">
        <v>426</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422</v>
      </c>
      <c r="F17" s="123"/>
      <c r="G17" s="124" t="s">
        <v>53</v>
      </c>
      <c r="H17" s="125"/>
      <c r="I17" s="12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427</v>
      </c>
      <c r="F18" s="127"/>
      <c r="G18" s="44" t="s">
        <v>56</v>
      </c>
      <c r="H18" s="45">
        <v>2</v>
      </c>
      <c r="I18" s="46" t="s">
        <v>57</v>
      </c>
      <c r="J18" s="120"/>
      <c r="K18" s="128"/>
      <c r="L18" s="24"/>
      <c r="M18" s="43"/>
      <c r="N18" s="43"/>
      <c r="O18" s="43"/>
      <c r="P18" s="43"/>
      <c r="Q18" s="43"/>
      <c r="R18" s="43"/>
      <c r="S18" s="43"/>
      <c r="T18" s="43"/>
      <c r="U18" s="43"/>
      <c r="V18" s="43"/>
      <c r="W18" s="43"/>
      <c r="X18" s="43"/>
      <c r="Y18" s="43"/>
      <c r="Z18" s="43"/>
    </row>
    <row r="19" spans="1:26" ht="27.95" customHeight="1" thickBot="1" x14ac:dyDescent="0.2">
      <c r="A19" s="23"/>
      <c r="B19" s="129" t="s">
        <v>59</v>
      </c>
      <c r="C19" s="130"/>
      <c r="D19" s="131"/>
      <c r="E19" s="61" t="s">
        <v>54</v>
      </c>
      <c r="F19" s="62">
        <v>2.1</v>
      </c>
      <c r="G19" s="63" t="s">
        <v>40</v>
      </c>
      <c r="H19" s="64" t="s">
        <v>55</v>
      </c>
      <c r="I19" s="62">
        <v>6.2</v>
      </c>
      <c r="J19" s="132" t="s">
        <v>40</v>
      </c>
      <c r="K19" s="133"/>
      <c r="L19" s="23"/>
      <c r="M19" s="43"/>
      <c r="N19" s="43"/>
      <c r="O19" s="43"/>
      <c r="P19" s="43"/>
      <c r="Q19" s="43"/>
      <c r="R19" s="43"/>
      <c r="S19" s="43"/>
      <c r="T19" s="43"/>
      <c r="U19" s="43"/>
      <c r="V19" s="43"/>
      <c r="W19" s="43"/>
      <c r="X19" s="43"/>
      <c r="Y19" s="43"/>
      <c r="Z19" s="43"/>
    </row>
    <row r="20" spans="1:26" ht="75.75" customHeight="1" thickTop="1" thickBot="1" x14ac:dyDescent="0.2">
      <c r="A20" s="23"/>
      <c r="B20" s="129" t="s">
        <v>461</v>
      </c>
      <c r="C20" s="130"/>
      <c r="D20" s="130"/>
      <c r="E20" s="192" t="s">
        <v>472</v>
      </c>
      <c r="F20" s="193"/>
      <c r="G20" s="193"/>
      <c r="H20" s="193"/>
      <c r="I20" s="193"/>
      <c r="J20" s="193"/>
      <c r="K20" s="194"/>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458</v>
      </c>
      <c r="G47" s="185"/>
      <c r="H47" s="184" t="s">
        <v>457</v>
      </c>
      <c r="I47" s="185"/>
      <c r="J47" s="184" t="s">
        <v>454</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7" t="s">
        <v>449</v>
      </c>
      <c r="E48" s="188"/>
      <c r="F48" s="189" t="s">
        <v>458</v>
      </c>
      <c r="G48" s="190"/>
      <c r="H48" s="189" t="s">
        <v>452</v>
      </c>
      <c r="I48" s="190"/>
      <c r="J48" s="189" t="s">
        <v>455</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7" t="s">
        <v>450</v>
      </c>
      <c r="E49" s="178"/>
      <c r="F49" s="179" t="s">
        <v>451</v>
      </c>
      <c r="G49" s="180"/>
      <c r="H49" s="179" t="s">
        <v>453</v>
      </c>
      <c r="I49" s="180"/>
      <c r="J49" s="179" t="s">
        <v>456</v>
      </c>
      <c r="K49" s="181"/>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5" t="s">
        <v>9</v>
      </c>
      <c r="C55" s="95"/>
      <c r="D55" s="95"/>
      <c r="E55" s="95"/>
      <c r="F55" s="38" t="s">
        <v>6</v>
      </c>
      <c r="G55" s="96">
        <f>F13</f>
        <v>2</v>
      </c>
      <c r="H55" s="97"/>
      <c r="I55" s="20" t="s">
        <v>7</v>
      </c>
      <c r="J55" s="96">
        <f>I13</f>
        <v>2</v>
      </c>
      <c r="K55" s="97"/>
      <c r="L55" s="19"/>
      <c r="M55" s="32"/>
      <c r="W55" s="32"/>
      <c r="X55" s="32"/>
      <c r="Y55" s="32"/>
    </row>
    <row r="56" spans="1:26" ht="17.100000000000001" customHeight="1" x14ac:dyDescent="0.15">
      <c r="A56" s="19"/>
      <c r="B56" s="91" t="s">
        <v>8</v>
      </c>
      <c r="C56" s="91"/>
      <c r="D56" s="91"/>
      <c r="E56" s="91"/>
      <c r="F56" s="91"/>
      <c r="G56" s="92" t="str">
        <f>E17</f>
        <v>必須</v>
      </c>
      <c r="H56" s="92"/>
      <c r="I56" s="92"/>
      <c r="J56" s="92"/>
      <c r="K56" s="92"/>
      <c r="L56" s="19"/>
      <c r="M56" s="32"/>
      <c r="W56" s="32"/>
      <c r="X56" s="32"/>
      <c r="Y56" s="32"/>
    </row>
    <row r="57" spans="1:26" ht="17.100000000000001" customHeight="1" x14ac:dyDescent="0.15">
      <c r="A57" s="19"/>
      <c r="B57" s="91" t="s">
        <v>12</v>
      </c>
      <c r="C57" s="91"/>
      <c r="D57" s="91"/>
      <c r="E57" s="91"/>
      <c r="F57" s="91"/>
      <c r="G57" s="92">
        <f>J17</f>
        <v>10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5">
      <formula>#REF!="令和2年度の応募時に提出した"</formula>
    </cfRule>
    <cfRule type="expression" dxfId="22" priority="34">
      <formula>#REF!="令和3年度の応募時に提出した"</formula>
    </cfRule>
    <cfRule type="expression" dxfId="21" priority="33">
      <formula>#REF!="令和4年度の応募時に提出した"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20">
      <formula>#REF!="令和元年度の応募時に提出した"</formula>
    </cfRule>
    <cfRule type="expression" dxfId="17" priority="19">
      <formula>#REF!="令和2年度の応募時に提出した"</formula>
    </cfRule>
    <cfRule type="expression" dxfId="16" priority="18">
      <formula>#REF!="令和3年度の応募時に提出した"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4">
      <formula>#REF!="令和元年度の応募時に提出した"</formula>
    </cfRule>
    <cfRule type="expression" dxfId="5" priority="3">
      <formula>#REF!="令和2年度の応募時に提出した"</formula>
    </cfRule>
    <cfRule type="expression" dxfId="4" priority="2">
      <formula>#REF!="令和3年度の応募時に提出した"</formula>
    </cfRule>
  </conditionalFormatting>
  <conditionalFormatting sqref="J15">
    <cfRule type="expression" dxfId="3" priority="16">
      <formula>#REF!="令和元年度の応募時に提出した"</formula>
    </cfRule>
    <cfRule type="expression" dxfId="2" priority="15">
      <formula>#REF!="令和2年度の応募時に提出した"</formula>
    </cfRule>
    <cfRule type="expression" dxfId="1" priority="14">
      <formula>#REF!="令和3年度の応募時に提出した"</formula>
    </cfRule>
    <cfRule type="expression" dxfId="0" priority="13">
      <formula>#REF!="令和4年度の応募時に提出した"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D1" workbookViewId="0">
      <selection activeCell="AD3" sqref="A3:XFD3"/>
    </sheetView>
  </sheetViews>
  <sheetFormatPr defaultColWidth="8.875" defaultRowHeight="13.5" x14ac:dyDescent="0.15"/>
  <cols>
    <col min="6" max="6" width="17.125" bestFit="1" customWidth="1"/>
    <col min="7" max="7" width="31.62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C037</v>
      </c>
      <c r="B3" s="71" t="str">
        <f>①会場条件に係るヒアリングシート!E2</f>
        <v>伝統芸能分野</v>
      </c>
      <c r="C3" s="71" t="str">
        <f>①会場条件に係るヒアリングシート!G2</f>
        <v>歌舞伎・能楽</v>
      </c>
      <c r="D3" s="71" t="str">
        <f>①会場条件に係るヒアリングシート!I2</f>
        <v>A区分</v>
      </c>
      <c r="E3" s="71" t="str">
        <f>①会場条件に係るヒアリングシート!K2</f>
        <v>C</v>
      </c>
      <c r="F3" s="71" t="str">
        <f>①会場条件に係るヒアリングシート!C3</f>
        <v>大藏流狂言</v>
      </c>
      <c r="G3" s="71" t="str">
        <f>①会場条件に係るヒアリングシート!H3</f>
        <v>株式会社アンエンターテイメント</v>
      </c>
      <c r="H3" s="71" t="str">
        <f>①会場条件に係るヒアリングシート!E9</f>
        <v>制限なし</v>
      </c>
      <c r="I3" s="71">
        <f>①会場条件に係るヒアリングシート!J9</f>
        <v>30</v>
      </c>
      <c r="J3" s="71">
        <f>①会場条件に係るヒアリングシート!F10</f>
        <v>8</v>
      </c>
      <c r="K3" s="71">
        <f>①会場条件に係るヒアリングシート!I10</f>
        <v>3</v>
      </c>
      <c r="L3" s="71">
        <f>①会場条件に係るヒアリングシート!F11</f>
        <v>4</v>
      </c>
      <c r="M3" s="71" t="str">
        <f>①会場条件に係るヒアリングシート!F12</f>
        <v>可</v>
      </c>
      <c r="N3" s="71">
        <f>①会場条件に係るヒアリングシート!J12</f>
        <v>0</v>
      </c>
      <c r="O3" s="71">
        <f>①会場条件に係るヒアリングシート!F13</f>
        <v>2</v>
      </c>
      <c r="P3" s="71">
        <f>①会場条件に係るヒアリングシート!I13</f>
        <v>2</v>
      </c>
      <c r="Q3" s="71" t="str">
        <f>①会場条件に係るヒアリングシート!E14</f>
        <v>不要</v>
      </c>
      <c r="R3" s="71" t="str">
        <f>①会場条件に係るヒアリングシート!J14</f>
        <v>なくても良い</v>
      </c>
      <c r="S3" s="71" t="str">
        <f>①会場条件に係るヒアリングシート!E15</f>
        <v>使わない</v>
      </c>
      <c r="T3" s="71" t="str">
        <f>①会場条件に係るヒアリングシート!J15</f>
        <v>なし</v>
      </c>
      <c r="U3" s="71" t="str">
        <f>①会場条件に係るヒアリングシート!J16</f>
        <v>要</v>
      </c>
      <c r="V3" s="71" t="str">
        <f>①会場条件に係るヒアリングシート!E17</f>
        <v>応相談</v>
      </c>
      <c r="W3" s="71">
        <f>①会場条件に係るヒアリングシート!J17</f>
        <v>0</v>
      </c>
      <c r="X3" s="71" t="str">
        <f>①会場条件に係るヒアリングシート!E18</f>
        <v>ハイエース</v>
      </c>
      <c r="Y3" s="71">
        <f>①会場条件に係るヒアリングシート!H18</f>
        <v>1</v>
      </c>
      <c r="Z3" s="71">
        <f>①会場条件に係るヒアリングシート!F19</f>
        <v>1.6</v>
      </c>
      <c r="AA3" s="71">
        <f>①会場条件に係るヒアリングシート!I19</f>
        <v>2.2000000000000002</v>
      </c>
      <c r="AB3" s="71">
        <f>①会場条件に係るヒアリングシート!E20</f>
        <v>0</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2024-12-06T06:36:37Z</dcterms:modified>
</cp:coreProperties>
</file>