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<sst xmlns="http://schemas.openxmlformats.org/spreadsheetml/2006/main" count="1464" uniqueCount="619">
  <si>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</si>
  <si>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</si>
  <si>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</si>
  <si>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</si>
  <si>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</si>
  <si>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</si>
  <si>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</si>
  <si>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</si>
  <si>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</si>
  <si>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</si>
  <si>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</si>
  <si>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</si>
  <si>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</si>
  <si>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</si>
  <si>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</si>
  <si>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</si>
  <si>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</si>
  <si>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</si>
  <si>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</si>
  <si>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</si>
  <si>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</si>
  <si>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</si>
  <si>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</si>
  <si>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</si>
  <si>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</si>
  <si>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</si>
  <si>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</si>
  <si>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</si>
  <si>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</si>
  <si>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</si>
  <si>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</si>
  <si>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</si>
  <si>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</si>
  <si>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</si>
  <si>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</si>
  <si>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</si>
  <si>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</si>
  <si>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</si>
  <si>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</si>
  <si>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</si>
  <si>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</si>
  <si>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</si>
  <si>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</si>
  <si>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</si>
  <si>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</si>
  <si>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</si>
  <si>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</si>
  <si>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</si>
  <si>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</si>
  <si>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</si>
  <si>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</si>
  <si>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</si>
  <si>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</si>
  <si>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</si>
  <si>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</si>
  <si>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</si>
  <si>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</si>
  <si>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</si>
  <si>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</si>
  <si>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</si>
  <si>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</si>
  <si>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</si>
  <si>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</si>
  <si>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</si>
  <si>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</si>
  <si>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</si>
  <si>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</si>
  <si>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</si>
  <si>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</si>
  <si>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</si>
  <si>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</si>
  <si>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</si>
  <si>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</si>
  <si>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</si>
  <si>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</si>
  <si>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</si>
  <si>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</si>
  <si>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</si>
  <si>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</si>
  <si>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</si>
  <si>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</si>
  <si>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</si>
  <si>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</si>
  <si>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</si>
  <si>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</si>
  <si>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</si>
  <si>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</si>
  <si>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</si>
  <si>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</si>
  <si>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</si>
  <si>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</si>
  <si>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</si>
  <si>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</si>
  <si>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</si>
  <si>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</si>
  <si>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</si>
  <si>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</si>
  <si>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</si>
  <si>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</si>
  <si>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</si>
  <si>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</si>
  <si>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</si>
  <si>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</si>
  <si>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</si>
  <si>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</si>
  <si>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</si>
  <si>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</si>
  <si>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</si>
  <si>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</si>
  <si>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</si>
  <si>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</si>
  <si>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</si>
  <si>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</si>
  <si>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</si>
  <si>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</si>
  <si>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</si>
  <si>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</si>
  <si>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</si>
  <si>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</si>
  <si>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</si>
  <si>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</si>
  <si>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</si>
  <si>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</si>
  <si>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</si>
  <si>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</si>
  <si>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</si>
  <si>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</si>
  <si>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</si>
  <si>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</si>
  <si>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</si>
  <si>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</si>
  <si>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</si>
  <si>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</si>
  <si>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</si>
  <si>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</si>
  <si>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</si>
  <si>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</si>
  <si>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</si>
  <si>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</si>
  <si>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</si>
  <si>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</si>
  <si>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</si>
  <si>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</si>
  <si>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</si>
  <si>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</si>
  <si>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</si>
  <si>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</si>
  <si>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</si>
  <si>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</si>
  <si>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</si>
  <si>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</si>
  <si>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</si>
  <si>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</si>
  <si>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</si>
  <si>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</si>
  <si>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</si>
  <si>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</si>
  <si>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</si>
  <si>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</si>
  <si>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</si>
  <si>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</si>
  <si>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</si>
  <si>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</si>
  <si>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</si>
  <si>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</si>
  <si>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</si>
  <si>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</si>
  <si>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</si>
  <si>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</si>
  <si>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</si>
  <si>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</si>
  <si>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</si>
  <si>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</si>
  <si>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</si>
  <si>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</si>
  <si>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</si>
  <si>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</si>
  <si>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</si>
  <si>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</si>
  <si>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</si>
  <si>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</si>
  <si>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</si>
  <si>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</si>
  <si>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</si>
  <si>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</si>
  <si>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</si>
  <si>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</si>
  <si>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</si>
  <si>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</si>
  <si>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</si>
  <si>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</si>
  <si>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</si>
  <si>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</si>
  <si>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</si>
  <si>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</si>
  <si>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</si>
  <si>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</si>
  <si>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</si>
  <si>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</si>
  <si>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</si>
  <si>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</si>
  <si>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</si>
  <si>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</si>
  <si>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</si>
  <si>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</si>
  <si>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</si>
  <si>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</si>
  <si>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</si>
  <si>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</si>
  <si>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</si>
  <si>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</si>
  <si>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</si>
  <si>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</si>
  <si>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</si>
  <si>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</si>
  <si>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</si>
  <si>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</si>
  <si>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</si>
  <si>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</si>
  <si>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</si>
  <si>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</si>
  <si>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</si>
  <si>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</si>
  <si>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</si>
  <si>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</si>
  <si>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</si>
  <si>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</si>
  <si>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</si>
  <si>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</si>
  <si>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</si>
  <si>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</si>
  <si>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</si>
  <si>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</si>
  <si>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</si>
  <si>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</si>
  <si>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</si>
  <si>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</si>
  <si>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</si>
  <si>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</si>
  <si>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</si>
  <si>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</si>
  <si>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</si>
  <si>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</si>
  <si>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</si>
  <si>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</si>
  <si>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</si>
  <si>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</si>
  <si>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</si>
  <si>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</si>
  <si>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</si>
  <si>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</si>
  <si>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</si>
  <si>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</si>
  <si>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</si>
  <si>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</si>
  <si>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</si>
  <si>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</si>
  <si>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</si>
  <si>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</si>
  <si>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</si>
  <si>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</si>
  <si>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</si>
  <si>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</si>
  <si>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</si>
  <si>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</si>
  <si>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</si>
  <si>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</si>
  <si>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</si>
  <si>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</si>
  <si>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</si>
  <si>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</si>
  <si>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</si>
  <si>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</si>
  <si>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</si>
  <si>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</si>
  <si>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</si>
  <si>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</si>
  <si>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</si>
  <si>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</si>
  <si>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</si>
  <si>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</si>
  <si>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</si>
  <si>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</si>
  <si>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</si>
  <si>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</si>
  <si>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</si>
  <si>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</si>
  <si>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</si>
  <si>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</si>
  <si>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</si>
  <si>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</si>
  <si>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</si>
  <si>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</si>
  <si>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</si>
  <si>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</si>
  <si>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</si>
  <si>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</si>
  <si>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</si>
  <si>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</si>
  <si>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</si>
  <si>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</si>
  <si>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</si>
  <si>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</si>
  <si>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</si>
  <si>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</si>
  <si>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</si>
  <si>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</si>
  <si>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</si>
  <si>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</si>
  <si>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</si>
  <si>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</si>
  <si>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</si>
  <si>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</si>
  <si>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</si>
  <si>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</si>
  <si>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</si>
  <si>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</si>
  <si>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</si>
  <si>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</si>
  <si>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</si>
  <si>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</si>
  <si>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</si>
  <si>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</si>
  <si>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</si>
  <si>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</si>
  <si>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</si>
  <si>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</si>
  <si>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</si>
  <si>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</si>
  <si>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</si>
  <si>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</si>
  <si>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</si>
  <si>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</si>
  <si>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</si>
  <si>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</si>
  <si>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</si>
  <si>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</si>
  <si>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</si>
  <si>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</si>
  <si>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</si>
  <si>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</si>
  <si>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</si>
  <si>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</si>
  <si>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</si>
  <si>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</si>
  <si>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</si>
  <si>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</si>
  <si>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</si>
  <si>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</si>
  <si>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</si>
  <si>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</si>
  <si>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</si>
  <si>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</si>
  <si>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</si>
  <si>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</si>
  <si>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</si>
  <si>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</si>
  <si>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</si>
  <si>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</si>
  <si>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</si>
  <si>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</si>
  <si>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</si>
  <si>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</si>
  <si>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</si>
  <si>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</si>
  <si>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</si>
  <si>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</si>
  <si>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</si>
  <si>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</si>
  <si>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</si>
  <si>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</si>
  <si>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</si>
  <si>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</si>
  <si>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</si>
  <si>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</si>
  <si>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</si>
  <si>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</si>
  <si>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</si>
  <si>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</si>
  <si>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</si>
  <si>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</si>
  <si>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</si>
  <si>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</si>
  <si>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</si>
  <si>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</si>
  <si>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</si>
  <si>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</si>
  <si>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</si>
  <si>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</si>
  <si>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</si>
  <si>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</si>
  <si>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</si>
  <si>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</si>
  <si>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</si>
  <si>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</si>
  <si>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</si>
  <si>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</si>
  <si>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</si>
  <si>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</si>
  <si>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</si>
  <si>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</si>
  <si>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</si>
  <si>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</si>
  <si>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</si>
  <si>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</si>
  <si>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</si>
  <si>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</si>
  <si>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</si>
  <si>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</si>
  <si>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</si>
  <si>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</si>
  <si>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</si>
  <si>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</si>
  <si>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</si>
  <si>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</si>
  <si>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</si>
  <si>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</si>
  <si>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</si>
  <si>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</si>
  <si>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</si>
  <si>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</si>
  <si>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</si>
  <si>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</si>
  <si>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</si>
  <si>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</si>
  <si>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</si>
  <si>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</si>
  <si>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</si>
  <si>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</si>
  <si>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</si>
  <si>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</si>
  <si>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</si>
  <si>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</si>
  <si>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</si>
  <si>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</si>
  <si>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</si>
  <si>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</si>
  <si>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</si>
  <si>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</si>
  <si>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</si>
  <si>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</si>
  <si>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</si>
  <si>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</si>
  <si>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</si>
  <si>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</si>
  <si>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</si>
  <si>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</si>
  <si>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</si>
  <si>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</si>
  <si>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</si>
  <si>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</si>
  <si>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</si>
  <si>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</si>
  <si>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</si>
  <si>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</si>
  <si>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</si>
  <si>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</si>
  <si>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</si>
  <si>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</si>
  <si>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</si>
  <si>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</si>
  <si>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</si>
  <si>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</si>
  <si>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</si>
  <si>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</si>
  <si>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</si>
  <si>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</si>
  <si>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</si>
  <si>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</si>
  <si>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</si>
  <si>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</si>
  <si>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</si>
  <si>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</si>
  <si>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</si>
  <si>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</si>
  <si>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</si>
  <si>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</si>
  <si>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</si>
  <si>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</si>
  <si>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</si>
  <si>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</si>
  <si>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</si>
  <si>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</si>
  <si>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</si>
  <si>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</si>
  <si>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</si>
  <si>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</si>
  <si>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</si>
  <si>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</si>
  <si>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</si>
  <si>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</si>
  <si>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</si>
  <si>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</si>
  <si>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</si>
  <si>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</si>
  <si>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</si>
  <si>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</si>
  <si>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</si>
  <si>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</si>
  <si>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</si>
  <si>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</si>
  <si>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</si>
  <si>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</si>
  <si>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</si>
  <si>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</si>
  <si>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</si>
  <si>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</si>
  <si>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</si>
  <si>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</si>
  <si>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</si>
  <si>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</si>
  <si>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</si>
  <si>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</si>
  <si>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</si>
  <si>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</si>
  <si>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</si>
  <si>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</si>
  <si>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</si>
  <si>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</si>
  <si>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</si>
  <si>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</si>
  <si>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</si>
  <si>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</si>
  <si>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</si>
  <si>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</si>
  <si>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</si>
  <si>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</si>
  <si>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</si>
  <si>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</si>
  <si>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</si>
  <si>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</si>
  <si>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</si>
  <si>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</si>
  <si>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</si>
  <si>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</si>
  <si>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</si>
  <si>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</si>
  <si>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</si>
  <si>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</si>
  <si>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</si>
  <si>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</si>
  <si>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</si>
  <si>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</si>
  <si>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</si>
  <si>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</si>
  <si>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</si>
  <si>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</si>
  <si>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</si>
  <si>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</si>
  <si>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</si>
  <si>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</si>
  <si>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</si>
  <si>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</si>
  <si>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</si>
  <si>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</si>
  <si>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</si>
  <si>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</si>
  <si>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</si>
  <si>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</si>
  <si>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</si>
  <si>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</si>
  <si>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</si>
  <si>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</si>
  <si>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</si>
  <si>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</si>
  <si>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</si>
  <si>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</si>
  <si>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</si>
  <si>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</si>
  <si>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</si>
  <si>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</si>
  <si>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</si>
  <si>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</si>
  <si>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</si>
  <si>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</si>
  <si>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</si>
  <si>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</si>
  <si>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</si>
  <si>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</si>
  <si>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</si>
  <si>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</si>
  <si>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</si>
  <si>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</si>
  <si>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</si>
  <si>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</si>
  <si>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</si>
  <si>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</si>
  <si>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</si>
  <si>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</si>
  <si>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</si>
  <si>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</si>
  <si>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</si>
  <si>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</si>
  <si>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</si>
  <si>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</si>
  <si>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</si>
  <si>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</si>
  <si>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</si>
  <si>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</si>
  <si>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</si>
  <si>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</si>
  <si>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</si>
  <si>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</si>
  <si>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</si>
  <si>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</si>
  <si>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</si>
  <si>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</si>
  <si>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</si>
  <si>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</si>
  <si>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</si>
  <si>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</si>
  <si>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</si>
  <si>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</si>
  <si>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7割程度必要</t>
  </si>
  <si>
    <t>可</t>
  </si>
  <si>
    <t>使わない</t>
  </si>
  <si>
    <t>校門・校内等、トラックが通るのが危険な箇所があれば写真をいただきたいです</t>
    <phoneticPr fontId="1"/>
  </si>
  <si>
    <t>ギャラリー（キャットウォーク）の有無と位置（体育館両サイドおよび後方にあるかどうか）</t>
    <phoneticPr fontId="1"/>
  </si>
  <si>
    <t>トラックの幅・車長は、トラック業者の都合上、若干変わる可能性があります。目安としてお考えください。</t>
    <rPh sb="5" eb="6">
      <t xml:space="preserve">ハバ </t>
    </rPh>
    <rPh sb="7" eb="9">
      <t xml:space="preserve">シャチョウ </t>
    </rPh>
    <rPh sb="18" eb="21">
      <t xml:space="preserve">ツゴウジョウ </t>
    </rPh>
    <rPh sb="22" eb="24">
      <t xml:space="preserve">ジャッカン </t>
    </rPh>
    <rPh sb="24" eb="25">
      <t xml:space="preserve">カワル </t>
    </rPh>
    <rPh sb="27" eb="30">
      <t xml:space="preserve">カノウセイガアリマス </t>
    </rPh>
    <rPh sb="36" eb="38">
      <t xml:space="preserve">メヤス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</si>
</sst>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190500</xdr:colOff>
      <xdr:row>59</xdr:row>
      <xdr:rowOff>47625</xdr:rowOff>
    </xdr:from>
    <xdr:to>
      <xdr:col>8</xdr:col>
      <xdr:colOff>777875</xdr:colOff>
      <xdr:row>68</xdr:row>
      <xdr:rowOff>47624</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047875" y="20272375"/>
          <a:ext cx="4714875" cy="203199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6056" y="20528343"/>
          <a:ext cx="7695293" cy="8975176"/>
          <a:chOff x="362857" y="10982477"/>
          <a:chExt cx="5733143" cy="7099228"/>
        </a:xfrm>
      </xdr:grpSpPr>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791052" y="11019430"/>
            <a:ext cx="838949" cy="235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0070C0"/>
                </a:solidFill>
              </a:rPr>
              <a:t>体育館の舞台</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174625</xdr:colOff>
      <xdr:row>66</xdr:row>
      <xdr:rowOff>7540</xdr:rowOff>
    </xdr:from>
    <xdr:to>
      <xdr:col>8</xdr:col>
      <xdr:colOff>793750</xdr:colOff>
      <xdr:row>67</xdr:row>
      <xdr:rowOff>95144</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28825" y="22105540"/>
          <a:ext cx="4746625" cy="328904"/>
          <a:chOff x="1076477" y="14960431"/>
          <a:chExt cx="4160761" cy="260983"/>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60431"/>
            <a:ext cx="1056317" cy="26098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t>7.3</a:t>
            </a:r>
            <a:r>
              <a:rPr kumimoji="1" lang="ja-JP" altLang="en-US" sz="1400" b="1"/>
              <a:t>ｍ</a:t>
            </a:r>
          </a:p>
        </xdr:txBody>
      </xdr:sp>
    </xdr:grpSp>
    <xdr:clientData/>
  </xdr:twoCellAnchor>
  <xdr:twoCellAnchor>
    <xdr:from>
      <xdr:col>7</xdr:col>
      <xdr:colOff>541638</xdr:colOff>
      <xdr:row>59</xdr:row>
      <xdr:rowOff>79375</xdr:rowOff>
    </xdr:from>
    <xdr:to>
      <xdr:col>8</xdr:col>
      <xdr:colOff>542797</xdr:colOff>
      <xdr:row>68</xdr:row>
      <xdr:rowOff>63500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697838" y="20577175"/>
          <a:ext cx="826659" cy="2066925"/>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4.6</a:t>
            </a:r>
            <a:r>
              <a:rPr kumimoji="1" lang="ja-JP" altLang="en-US" sz="1100" b="1"/>
              <a:t>ｍ</a:t>
            </a:r>
          </a:p>
        </xdr:txBody>
      </xdr:sp>
    </xdr:grpSp>
    <xdr:clientData/>
  </xdr:twoCellAnchor>
  <xdr:twoCellAnchor>
    <xdr:from>
      <xdr:col>2</xdr:col>
      <xdr:colOff>95250</xdr:colOff>
      <xdr:row>74</xdr:row>
      <xdr:rowOff>174624</xdr:rowOff>
    </xdr:from>
    <xdr:to>
      <xdr:col>10</xdr:col>
      <xdr:colOff>95250</xdr:colOff>
      <xdr:row>91</xdr:row>
      <xdr:rowOff>158750</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127125" y="23860124"/>
          <a:ext cx="6604000" cy="393700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97867" y="23398108"/>
          <a:ext cx="730160" cy="18367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180915</xdr:colOff>
      <xdr:row>68</xdr:row>
      <xdr:rowOff>120111</xdr:rowOff>
    </xdr:from>
    <xdr:to>
      <xdr:col>8</xdr:col>
      <xdr:colOff>793750</xdr:colOff>
      <xdr:row>73</xdr:row>
      <xdr:rowOff>111125</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38290" y="22376861"/>
          <a:ext cx="4740335" cy="118163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391206"/>
          <a:ext cx="779303" cy="18436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30668" y="23391206"/>
          <a:ext cx="730160" cy="18436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40213" y="23391206"/>
          <a:ext cx="594678" cy="18436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0650" y="22668243"/>
          <a:ext cx="4609086" cy="309045"/>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93748" y="21935785"/>
          <a:ext cx="46090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0711" y="21528005"/>
          <a:ext cx="46217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94025" y="21097309"/>
          <a:ext cx="46154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73</xdr:row>
      <xdr:rowOff>15875</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55668" y="22444047"/>
          <a:ext cx="1201707" cy="10192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63500</xdr:colOff>
      <xdr:row>68</xdr:row>
      <xdr:rowOff>181623</xdr:rowOff>
    </xdr:from>
    <xdr:to>
      <xdr:col>10</xdr:col>
      <xdr:colOff>476250</xdr:colOff>
      <xdr:row>73</xdr:row>
      <xdr:rowOff>63500</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873875" y="22438373"/>
          <a:ext cx="1238250" cy="10725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67497" y="20497800"/>
          <a:ext cx="168164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11525" y="20507462"/>
          <a:ext cx="168799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643004</xdr:colOff>
      <xdr:row>59</xdr:row>
      <xdr:rowOff>70814</xdr:rowOff>
    </xdr:from>
    <xdr:to>
      <xdr:col>2</xdr:col>
      <xdr:colOff>587375</xdr:colOff>
      <xdr:row>62</xdr:row>
      <xdr:rowOff>31749</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49379" y="20295564"/>
          <a:ext cx="769871" cy="62768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43942" y="205811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7</xdr:col>
      <xdr:colOff>535288</xdr:colOff>
      <xdr:row>68</xdr:row>
      <xdr:rowOff>104775</xdr:rowOff>
    </xdr:from>
    <xdr:to>
      <xdr:col>8</xdr:col>
      <xdr:colOff>536447</xdr:colOff>
      <xdr:row>73</xdr:row>
      <xdr:rowOff>111125</xdr:rowOff>
    </xdr:to>
    <xdr:grpSp>
      <xdr:nvGrpSpPr>
        <xdr:cNvPr id="96" name="グループ化 95">
          <a:extLst>
            <a:ext uri="{FF2B5EF4-FFF2-40B4-BE49-F238E27FC236}">
              <a16:creationId xmlns:a16="http://schemas.microsoft.com/office/drawing/2014/main" id="{92D3EA68-3AAC-5942-8382-AE1287D66B5C}"/>
            </a:ext>
          </a:extLst>
        </xdr:cNvPr>
        <xdr:cNvGrpSpPr/>
      </xdr:nvGrpSpPr>
      <xdr:grpSpPr>
        <a:xfrm>
          <a:off x="5691488" y="22685375"/>
          <a:ext cx="826659" cy="1212850"/>
          <a:chOff x="5321905" y="13014477"/>
          <a:chExt cx="677334" cy="1439333"/>
        </a:xfrm>
      </xdr:grpSpPr>
      <xdr:cxnSp macro="">
        <xdr:nvCxnSpPr>
          <xdr:cNvPr id="97" name="直線矢印コネクタ 96">
            <a:extLst>
              <a:ext uri="{FF2B5EF4-FFF2-40B4-BE49-F238E27FC236}">
                <a16:creationId xmlns:a16="http://schemas.microsoft.com/office/drawing/2014/main" id="{7E7082D6-14A3-E6D0-7437-427EDAFC5B7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8" name="テキスト ボックス 97">
            <a:extLst>
              <a:ext uri="{FF2B5EF4-FFF2-40B4-BE49-F238E27FC236}">
                <a16:creationId xmlns:a16="http://schemas.microsoft.com/office/drawing/2014/main" id="{ED241CE8-3BA5-CF8B-C8BA-7B750BAC018C}"/>
              </a:ext>
            </a:extLst>
          </xdr:cNvPr>
          <xdr:cNvSpPr txBox="1"/>
        </xdr:nvSpPr>
        <xdr:spPr>
          <a:xfrm>
            <a:off x="5321905" y="13601096"/>
            <a:ext cx="677334" cy="37548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3.0</a:t>
            </a:r>
            <a:r>
              <a:rPr kumimoji="1" lang="ja-JP" altLang="en-US" sz="1100" b="1"/>
              <a:t>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75" zoomScaleNormal="106" zoomScaleSheetLayoutView="80" workbookViewId="0">
      <selection activeCell="B5" sqref="B5:K5"/>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133</v>
      </c>
      <c r="D2" s="27" t="s">
        <v>5</v>
      </c>
      <c r="E2" s="29" t="str">
        <f>VLOOKUP($C$2,'R7_制作団体一覧'!A:H,2,FALSE)</f>
        <v>演劇</v>
      </c>
      <c r="F2" s="26" t="s">
        <v>2</v>
      </c>
      <c r="G2" s="30" t="str">
        <f>VLOOKUP($C$2,'R7_制作団体一覧'!A:H,3,FALSE)</f>
        <v>ミュージカル</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音楽座ミュージカル</v>
      </c>
      <c r="D3" s="97"/>
      <c r="E3" s="97"/>
      <c r="F3" s="97"/>
      <c r="G3" s="27" t="s">
        <v>4</v>
      </c>
      <c r="H3" s="98" t="str">
        <f>VLOOKUP($C$2,'R7_制作団体一覧'!A:H,7,FALSE)</f>
        <v>株式会社ヒューマンデザイン</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30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7.3</v>
      </c>
      <c r="G10" s="51" t="s">
        <v>40</v>
      </c>
      <c r="H10" s="52" t="s">
        <v>42</v>
      </c>
      <c r="I10" s="53">
        <v>4.5999999999999996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0.8</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614</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613</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615</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2.5</v>
      </c>
      <c r="G19" s="63" t="s">
        <v>40</v>
      </c>
      <c r="H19" s="64" t="s">
        <v>55</v>
      </c>
      <c r="I19" s="62">
        <v>8.5</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618</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616</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617</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7.100000000000001" customHeight="1" x14ac:dyDescent="0.15">
      <c r="A56" s="19"/>
      <c r="B56" s="172" t="s">
        <v>8</v>
      </c>
      <c r="C56" s="172"/>
      <c r="D56" s="172"/>
      <c r="E56" s="172"/>
      <c r="F56" s="172"/>
      <c r="G56" s="173" t="str">
        <f>E17</f>
        <v>必須</v>
      </c>
      <c r="H56" s="173"/>
      <c r="I56" s="173"/>
      <c r="J56" s="173"/>
      <c r="K56" s="173"/>
      <c r="L56" s="19"/>
      <c r="M56" s="32"/>
      <c r="W56" s="32"/>
      <c r="X56" s="32"/>
      <c r="Y56" s="32"/>
    </row>
    <row r="57" spans="1:26" ht="17.100000000000001"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7.100000000000001" customHeight="1" x14ac:dyDescent="0.15">
      <c r="A56" s="19"/>
      <c r="B56" s="172" t="s">
        <v>8</v>
      </c>
      <c r="C56" s="172"/>
      <c r="D56" s="172"/>
      <c r="E56" s="172"/>
      <c r="F56" s="172"/>
      <c r="G56" s="173" t="str">
        <f>E17</f>
        <v>必須</v>
      </c>
      <c r="H56" s="173"/>
      <c r="I56" s="173"/>
      <c r="J56" s="173"/>
      <c r="K56" s="173"/>
      <c r="L56" s="19"/>
      <c r="M56" s="32"/>
      <c r="W56" s="32"/>
      <c r="X56" s="32"/>
      <c r="Y56" s="32"/>
    </row>
    <row r="57" spans="1:26" ht="17.100000000000001"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ColWidth="8.875" defaultRowHeight="13.5" x14ac:dyDescent="0.15"/>
  <cols>
    <col min="6" max="6" width="17.125" bestFit="1" customWidth="1"/>
    <col min="7" max="7" width="31.62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D049</v>
      </c>
      <c r="B3" s="71" t="str">
        <f>①会場条件に係るヒアリングシート!E2</f>
        <v>演劇</v>
      </c>
      <c r="C3" s="71" t="str">
        <f>①会場条件に係るヒアリングシート!G2</f>
        <v>ミュージカル</v>
      </c>
      <c r="D3" s="71" t="str">
        <f>①会場条件に係るヒアリングシート!I2</f>
        <v>A区分</v>
      </c>
      <c r="E3" s="71" t="str">
        <f>①会場条件に係るヒアリングシート!K2</f>
        <v>D</v>
      </c>
      <c r="F3" s="71" t="str">
        <f>①会場条件に係るヒアリングシート!C3</f>
        <v>音楽座ミュージカル</v>
      </c>
      <c r="G3" s="71" t="str">
        <f>①会場条件に係るヒアリングシート!H3</f>
        <v>株式会社ヒューマンデザイン</v>
      </c>
      <c r="H3" s="71" t="str">
        <f>①会場条件に係るヒアリングシート!E9</f>
        <v>2F以上応相談</v>
      </c>
      <c r="I3" s="71">
        <f>①会場条件に係るヒアリングシート!J9</f>
        <v>30</v>
      </c>
      <c r="J3" s="71">
        <f>①会場条件に係るヒアリングシート!F10</f>
        <v>7.3</v>
      </c>
      <c r="K3" s="71">
        <f>①会場条件に係るヒアリングシート!I10</f>
        <v>4.5999999999999996</v>
      </c>
      <c r="L3" s="71">
        <f>①会場条件に係るヒアリングシート!F11</f>
        <v>0.8</v>
      </c>
      <c r="M3" s="71" t="str">
        <f>①会場条件に係るヒアリングシート!F12</f>
        <v>条件が合えば可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2.5</v>
      </c>
      <c r="AA3" s="71">
        <f>①会場条件に係るヒアリングシート!I19</f>
        <v>8.5</v>
      </c>
      <c r="AB3" s="71" t="str">
        <f>①会場条件に係るヒアリングシート!E20</f>
        <v>トラックの幅・車長は、トラック業者の都合上、若干変わる可能性があります。目安としてお考えください。</v>
      </c>
      <c r="AC3" s="71" t="str">
        <f>①会場条件に係るヒアリングシート!E25</f>
        <v>要</v>
      </c>
      <c r="AD3" s="71" t="str">
        <f>①会場条件に係るヒアリングシート!E26</f>
        <v>校門・校内等、トラックが通るのが危険な箇所があれば写真をいただきたいです</v>
      </c>
      <c r="AE3" s="71" t="str">
        <f>①会場条件に係るヒアリングシート!C33</f>
        <v>ギャラリー（キャットウォーク）の有無と位置（体育館両サイドおよび後方にあるかどうか）</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2024-12-11T07:45:08Z</dcterms:modified>
</cp:coreProperties>
</file>