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3250" windowHeight="1245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<sst xmlns="http://schemas.openxmlformats.org/spreadsheetml/2006/main" count="1471" uniqueCount="630">
  <si>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</si>
  <si>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</si>
  <si>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</si>
  <si>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</si>
  <si>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</si>
  <si>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</si>
  <si>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</si>
  <si>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</si>
  <si>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</si>
  <si>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</si>
  <si>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</si>
  <si>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</si>
  <si>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</si>
  <si>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</si>
  <si>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</si>
  <si>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</si>
  <si>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</si>
  <si>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</si>
  <si>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</si>
  <si>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</si>
  <si>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</si>
  <si>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</si>
  <si>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</si>
  <si>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</si>
  <si>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</si>
  <si>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</si>
  <si>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</si>
  <si>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</si>
  <si>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</si>
  <si>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</si>
  <si>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</si>
  <si>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</si>
  <si>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</si>
  <si>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</si>
  <si>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</si>
  <si>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</si>
  <si>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</si>
  <si>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</si>
  <si>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</si>
  <si>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</si>
  <si>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</si>
  <si>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</si>
  <si>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</si>
  <si>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</si>
  <si>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</si>
  <si>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</si>
  <si>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</si>
  <si>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</si>
  <si>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</si>
  <si>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</si>
  <si>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</si>
  <si>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</si>
  <si>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</si>
  <si>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</si>
  <si>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</si>
  <si>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</si>
  <si>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</si>
  <si>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</si>
  <si>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</si>
  <si>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</si>
  <si>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</si>
  <si>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</si>
  <si>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</si>
  <si>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</si>
  <si>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</si>
  <si>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</si>
  <si>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</si>
  <si>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</si>
  <si>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</si>
  <si>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</si>
  <si>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</si>
  <si>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</si>
  <si>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</si>
  <si>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</si>
  <si>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</si>
  <si>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</si>
  <si>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</si>
  <si>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</si>
  <si>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</si>
  <si>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</si>
  <si>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</si>
  <si>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</si>
  <si>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</si>
  <si>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</si>
  <si>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</si>
  <si>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</si>
  <si>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</si>
  <si>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</si>
  <si>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</si>
  <si>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</si>
  <si>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</si>
  <si>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</si>
  <si>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</si>
  <si>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</si>
  <si>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</si>
  <si>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</si>
  <si>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</si>
  <si>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</si>
  <si>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</si>
  <si>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</si>
  <si>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</si>
  <si>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</si>
  <si>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</si>
  <si>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</si>
  <si>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</si>
  <si>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</si>
  <si>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</si>
  <si>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</si>
  <si>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</si>
  <si>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</si>
  <si>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</si>
  <si>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</si>
  <si>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</si>
  <si>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</si>
  <si>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</si>
  <si>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</si>
  <si>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</si>
  <si>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</si>
  <si>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</si>
  <si>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</si>
  <si>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</si>
  <si>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</si>
  <si>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</si>
  <si>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</si>
  <si>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</si>
  <si>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</si>
  <si>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</si>
  <si>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</si>
  <si>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</si>
  <si>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</si>
  <si>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</si>
  <si>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</si>
  <si>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</si>
  <si>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</si>
  <si>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</si>
  <si>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</si>
  <si>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</si>
  <si>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</si>
  <si>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</si>
  <si>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</si>
  <si>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</si>
  <si>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</si>
  <si>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</si>
  <si>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</si>
  <si>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</si>
  <si>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</si>
  <si>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</si>
  <si>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</si>
  <si>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</si>
  <si>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</si>
  <si>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</si>
  <si>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</si>
  <si>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</si>
  <si>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</si>
  <si>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</si>
  <si>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</si>
  <si>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</si>
  <si>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</si>
  <si>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</si>
  <si>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</si>
  <si>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</si>
  <si>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</si>
  <si>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</si>
  <si>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</si>
  <si>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</si>
  <si>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</si>
  <si>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</si>
  <si>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</si>
  <si>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</si>
  <si>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</si>
  <si>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</si>
  <si>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</si>
  <si>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</si>
  <si>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</si>
  <si>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</si>
  <si>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</si>
  <si>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</si>
  <si>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</si>
  <si>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</si>
  <si>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</si>
  <si>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</si>
  <si>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</si>
  <si>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</si>
  <si>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</si>
  <si>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</si>
  <si>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</si>
  <si>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</si>
  <si>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</si>
  <si>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</si>
  <si>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</si>
  <si>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</si>
  <si>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</si>
  <si>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</si>
  <si>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</si>
  <si>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</si>
  <si>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</si>
  <si>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</si>
  <si>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</si>
  <si>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</si>
  <si>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</si>
  <si>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</si>
  <si>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</si>
  <si>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</si>
  <si>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</si>
  <si>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</si>
  <si>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</si>
  <si>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</si>
  <si>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</si>
  <si>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</si>
  <si>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</si>
  <si>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</si>
  <si>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</si>
  <si>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</si>
  <si>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</si>
  <si>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</si>
  <si>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</si>
  <si>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</si>
  <si>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</si>
  <si>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</si>
  <si>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</si>
  <si>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</si>
  <si>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</si>
  <si>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</si>
  <si>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</si>
  <si>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</si>
  <si>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</si>
  <si>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</si>
  <si>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</si>
  <si>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</si>
  <si>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</si>
  <si>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</si>
  <si>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</si>
  <si>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</si>
  <si>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</si>
  <si>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</si>
  <si>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</si>
  <si>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</si>
  <si>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</si>
  <si>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</si>
  <si>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</si>
  <si>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</si>
  <si>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</si>
  <si>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</si>
  <si>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</si>
  <si>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</si>
  <si>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</si>
  <si>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</si>
  <si>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</si>
  <si>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</si>
  <si>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</si>
  <si>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</si>
  <si>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</si>
  <si>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</si>
  <si>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</si>
  <si>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</si>
  <si>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</si>
  <si>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</si>
  <si>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</si>
  <si>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</si>
  <si>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</si>
  <si>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</si>
  <si>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</si>
  <si>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</si>
  <si>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</si>
  <si>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</si>
  <si>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</si>
  <si>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</si>
  <si>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</si>
  <si>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</si>
  <si>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</si>
  <si>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</si>
  <si>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</si>
  <si>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</si>
  <si>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</si>
  <si>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</si>
  <si>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</si>
  <si>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</si>
  <si>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</si>
  <si>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</si>
  <si>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</si>
  <si>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</si>
  <si>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</si>
  <si>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</si>
  <si>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</si>
  <si>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</si>
  <si>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</si>
  <si>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</si>
  <si>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</si>
  <si>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</si>
  <si>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</si>
  <si>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</si>
  <si>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</si>
  <si>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</si>
  <si>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</si>
  <si>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</si>
  <si>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</si>
  <si>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</si>
  <si>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</si>
  <si>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</si>
  <si>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</si>
  <si>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</si>
  <si>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</si>
  <si>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</si>
  <si>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</si>
  <si>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</si>
  <si>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</si>
  <si>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</si>
  <si>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</si>
  <si>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</si>
  <si>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</si>
  <si>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</si>
  <si>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</si>
  <si>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</si>
  <si>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</si>
  <si>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</si>
  <si>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</si>
  <si>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</si>
  <si>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</si>
  <si>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</si>
  <si>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</si>
  <si>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</si>
  <si>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</si>
  <si>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</si>
  <si>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</si>
  <si>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</si>
  <si>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</si>
  <si>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</si>
  <si>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</si>
  <si>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</si>
  <si>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</si>
  <si>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</si>
  <si>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</si>
  <si>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</si>
  <si>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</si>
  <si>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</si>
  <si>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</si>
  <si>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</si>
  <si>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</si>
  <si>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</si>
  <si>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</si>
  <si>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</si>
  <si>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</si>
  <si>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</si>
  <si>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</si>
  <si>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</si>
  <si>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</si>
  <si>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</si>
  <si>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</si>
  <si>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</si>
  <si>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</si>
  <si>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</si>
  <si>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</si>
  <si>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</si>
  <si>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</si>
  <si>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</si>
  <si>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</si>
  <si>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</si>
  <si>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</si>
  <si>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</si>
  <si>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</si>
  <si>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</si>
  <si>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</si>
  <si>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</si>
  <si>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</si>
  <si>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</si>
  <si>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</si>
  <si>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</si>
  <si>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</si>
  <si>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</si>
  <si>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</si>
  <si>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</si>
  <si>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</si>
  <si>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</si>
  <si>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</si>
  <si>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</si>
  <si>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</si>
  <si>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</si>
  <si>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</si>
  <si>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</si>
  <si>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</si>
  <si>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</si>
  <si>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</si>
  <si>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</si>
  <si>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</si>
  <si>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</si>
  <si>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</si>
  <si>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</si>
  <si>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</si>
  <si>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</si>
  <si>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</si>
  <si>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</si>
  <si>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</si>
  <si>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</si>
  <si>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</si>
  <si>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</si>
  <si>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</si>
  <si>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</si>
  <si>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</si>
  <si>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</si>
  <si>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</si>
  <si>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</si>
  <si>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</si>
  <si>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</si>
  <si>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</si>
  <si>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</si>
  <si>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</si>
  <si>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</si>
  <si>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</si>
  <si>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</si>
  <si>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</si>
  <si>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</si>
  <si>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</si>
  <si>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</si>
  <si>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</si>
  <si>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</si>
  <si>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</si>
  <si>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</si>
  <si>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</si>
  <si>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</si>
  <si>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</si>
  <si>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</si>
  <si>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</si>
  <si>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</si>
  <si>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</si>
  <si>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</si>
  <si>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</si>
  <si>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</si>
  <si>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</si>
  <si>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</si>
  <si>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</si>
  <si>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</si>
  <si>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</si>
  <si>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</si>
  <si>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</si>
  <si>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</si>
  <si>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</si>
  <si>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</si>
  <si>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</si>
  <si>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</si>
  <si>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</si>
  <si>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</si>
  <si>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</si>
  <si>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</si>
  <si>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</si>
  <si>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</si>
  <si>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</si>
  <si>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</si>
  <si>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</si>
  <si>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</si>
  <si>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</si>
  <si>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</si>
  <si>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</si>
  <si>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</si>
  <si>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</si>
  <si>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</si>
  <si>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</si>
  <si>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</si>
  <si>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</si>
  <si>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</si>
  <si>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</si>
  <si>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</si>
  <si>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</si>
  <si>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</si>
  <si>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</si>
  <si>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</si>
  <si>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</si>
  <si>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</si>
  <si>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</si>
  <si>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</si>
  <si>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</si>
  <si>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</si>
  <si>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</si>
  <si>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</si>
  <si>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</si>
  <si>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</si>
  <si>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</si>
  <si>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</si>
  <si>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</si>
  <si>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</si>
  <si>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</si>
  <si>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</si>
  <si>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</si>
  <si>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</si>
  <si>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</si>
  <si>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</si>
  <si>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</si>
  <si>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</si>
  <si>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</si>
  <si>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</si>
  <si>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</si>
  <si>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</si>
  <si>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</si>
  <si>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</si>
  <si>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</si>
  <si>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</si>
  <si>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</si>
  <si>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</si>
  <si>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</si>
  <si>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</si>
  <si>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</si>
  <si>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</si>
  <si>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</si>
  <si>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</si>
  <si>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</si>
  <si>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</si>
  <si>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</si>
  <si>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</si>
  <si>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</si>
  <si>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</si>
  <si>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</si>
  <si>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</si>
  <si>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</si>
  <si>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</si>
  <si>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</si>
  <si>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</si>
  <si>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</si>
  <si>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</si>
  <si>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</si>
  <si>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</si>
  <si>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</si>
  <si>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</si>
  <si>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</si>
  <si>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</si>
  <si>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</si>
  <si>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</si>
  <si>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</si>
  <si>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</si>
  <si>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</si>
  <si>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</si>
  <si>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</si>
  <si>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</si>
  <si>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</si>
  <si>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</si>
  <si>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</si>
  <si>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</si>
  <si>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</si>
  <si>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</si>
  <si>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</si>
  <si>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</si>
  <si>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</si>
  <si>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</si>
  <si>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</si>
  <si>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</si>
  <si>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</si>
  <si>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</si>
  <si>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</si>
  <si>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</si>
  <si>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</si>
  <si>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</si>
  <si>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</si>
  <si>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</si>
  <si>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</si>
  <si>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</si>
  <si>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</si>
  <si>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</si>
  <si>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</si>
  <si>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</si>
  <si>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</si>
  <si>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</si>
  <si>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</si>
  <si>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</si>
  <si>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</si>
  <si>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</si>
  <si>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</si>
  <si>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</si>
  <si>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</si>
  <si>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</si>
  <si>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</si>
  <si>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</si>
  <si>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</si>
  <si>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</si>
  <si>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</si>
  <si>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</si>
  <si>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</si>
  <si>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</si>
  <si>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</si>
  <si>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</si>
  <si>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</si>
  <si>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</si>
  <si>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</si>
  <si>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</si>
  <si>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</si>
  <si>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</si>
  <si>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</si>
  <si>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</si>
  <si>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</si>
  <si>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</si>
  <si>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</si>
  <si>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</si>
  <si>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</si>
  <si>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</si>
  <si>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</si>
  <si>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</si>
  <si>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</si>
  <si>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</si>
  <si>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</si>
  <si>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</si>
  <si>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</si>
  <si>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</si>
  <si>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</si>
  <si>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</si>
  <si>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</si>
  <si>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</si>
  <si>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</si>
  <si>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</si>
  <si>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</si>
  <si>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</si>
  <si>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</si>
  <si>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</si>
  <si>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</si>
  <si>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</si>
  <si>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</si>
  <si>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</si>
  <si>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特になし</t>
    <rPh sb="0" eb="1">
      <t>トク</t>
    </rPh>
    <phoneticPr fontId="1"/>
  </si>
  <si>
    <t>可</t>
  </si>
  <si>
    <t>不可</t>
  </si>
  <si>
    <t>7割程度必要</t>
  </si>
  <si>
    <t>有無さえ分ればよい</t>
  </si>
  <si>
    <t>必ず使う</t>
  </si>
  <si>
    <t>応相談</t>
  </si>
  <si>
    <t>停車位置から遮蔽物無しであれば応相談</t>
    <rPh sb="0" eb="4">
      <t>テイシャイチ</t>
    </rPh>
    <rPh sb="6" eb="10">
      <t>シャヘイブツナ</t>
    </rPh>
    <rPh sb="15" eb="18">
      <t>オウソウダン</t>
    </rPh>
    <phoneticPr fontId="1"/>
  </si>
  <si>
    <t>大型トラック</t>
  </si>
  <si>
    <t>周辺道路は大型トラック、大型バスは通行可能でしょうか？</t>
    <rPh sb="0" eb="4">
      <t>シュウヘンドウロ</t>
    </rPh>
    <rPh sb="5" eb="7">
      <t>オオガタ</t>
    </rPh>
    <rPh sb="12" eb="14">
      <t>オオガタ</t>
    </rPh>
    <rPh sb="17" eb="19">
      <t>ツウコウ</t>
    </rPh>
    <rPh sb="19" eb="21">
      <t>カノウ</t>
    </rPh>
    <phoneticPr fontId="1"/>
  </si>
  <si>
    <t>移動行程の都合で前日仕込みを行う場合があります。その場合、御対応頂くことは可能でしょうか？</t>
    <phoneticPr fontId="1"/>
  </si>
  <si>
    <t>30分程度</t>
    <rPh sb="2" eb="3">
      <t>フン</t>
    </rPh>
    <rPh sb="3" eb="5">
      <t>テイド</t>
    </rPh>
    <phoneticPr fontId="1"/>
  </si>
  <si>
    <t>本番の1時限前が理想
応相談</t>
    <rPh sb="0" eb="2">
      <t>ホンバン</t>
    </rPh>
    <rPh sb="4" eb="7">
      <t>ジゲンマエ</t>
    </rPh>
    <rPh sb="8" eb="10">
      <t>リソウ</t>
    </rPh>
    <rPh sb="11" eb="14">
      <t>オウソウダン</t>
    </rPh>
    <phoneticPr fontId="1"/>
  </si>
  <si>
    <t>共演シーンのリハーサル、衣裳やメイクの準備</t>
    <rPh sb="0" eb="2">
      <t>キョウエン</t>
    </rPh>
    <rPh sb="12" eb="14">
      <t>イショウ</t>
    </rPh>
    <rPh sb="19" eb="21">
      <t>ジュンビ</t>
    </rPh>
    <phoneticPr fontId="1"/>
  </si>
  <si>
    <t>共演者は参加が必須になります</t>
    <rPh sb="0" eb="2">
      <t>キョウエン</t>
    </rPh>
    <rPh sb="2" eb="3">
      <t>シャ</t>
    </rPh>
    <rPh sb="4" eb="6">
      <t>サンカ</t>
    </rPh>
    <rPh sb="7" eb="9">
      <t>ヒッス</t>
    </rPh>
    <phoneticPr fontId="1"/>
  </si>
  <si>
    <t>谷桃子バレエ団</t>
    <phoneticPr fontId="1"/>
  </si>
  <si>
    <t>一般財団法人谷桃子バレエ団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</si>
</sst>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3" fillId="5" borderId="9"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NumberFormat="1" applyFont="1" applyFill="1" applyAlignment="1">
      <alignment horizontal="center" vertical="center"/>
    </xf>
    <xf numFmtId="0" fontId="32" fillId="8" borderId="0" xfId="0" applyNumberFormat="1" applyFont="1" applyFill="1" applyAlignment="1">
      <alignment vertical="center" wrapText="1"/>
    </xf>
    <xf numFmtId="0" fontId="32" fillId="0" borderId="0" xfId="0" applyNumberFormat="1" applyFont="1">
      <alignment vertical="center"/>
    </xf>
    <xf numFmtId="0" fontId="0" fillId="0" borderId="0" xfId="0" applyNumberFormat="1">
      <alignment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72402</xdr:colOff>
      <xdr:row>97</xdr:row>
      <xdr:rowOff>124844</xdr:rowOff>
    </xdr:from>
    <xdr:to>
      <xdr:col>8</xdr:col>
      <xdr:colOff>304177</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4711077" y="28804619"/>
          <a:ext cx="974725" cy="11631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2</xdr:col>
      <xdr:colOff>685800</xdr:colOff>
      <xdr:row>95</xdr:row>
      <xdr:rowOff>57150</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30268" y="22571047"/>
          <a:ext cx="979457" cy="57182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371474</xdr:colOff>
      <xdr:row>68</xdr:row>
      <xdr:rowOff>181622</xdr:rowOff>
    </xdr:from>
    <xdr:to>
      <xdr:col>10</xdr:col>
      <xdr:colOff>476249</xdr:colOff>
      <xdr:row>95</xdr:row>
      <xdr:rowOff>57149</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496049" y="22565372"/>
          <a:ext cx="847725" cy="572387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xdr:col>
      <xdr:colOff>735079</xdr:colOff>
      <xdr:row>77</xdr:row>
      <xdr:rowOff>99390</xdr:rowOff>
    </xdr:from>
    <xdr:to>
      <xdr:col>4</xdr:col>
      <xdr:colOff>19050</xdr:colOff>
      <xdr:row>79</xdr:row>
      <xdr:rowOff>152400</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1659004" y="24454815"/>
          <a:ext cx="769871" cy="4911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5</xdr:col>
      <xdr:colOff>289866</xdr:colOff>
      <xdr:row>63</xdr:row>
      <xdr:rowOff>69160</xdr:rowOff>
    </xdr:from>
    <xdr:ext cx="1082348"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3442641" y="21328960"/>
          <a:ext cx="108234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出演者控室</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8</xdr:col>
      <xdr:colOff>30463</xdr:colOff>
      <xdr:row>67</xdr:row>
      <xdr:rowOff>206405</xdr:rowOff>
    </xdr:from>
    <xdr:to>
      <xdr:col>9</xdr:col>
      <xdr:colOff>31622</xdr:colOff>
      <xdr:row>95</xdr:row>
      <xdr:rowOff>209550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066932" y="22471093"/>
          <a:ext cx="834596" cy="6551582"/>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25</a:t>
            </a:r>
            <a:r>
              <a:rPr kumimoji="1" lang="ja-JP" altLang="en-US" sz="1100" b="1"/>
              <a:t>　　ｍ</a:t>
            </a:r>
          </a:p>
        </xdr:txBody>
      </xdr:sp>
    </xdr:grpSp>
    <xdr:clientData/>
  </xdr:twoCellAnchor>
  <xdr:twoCellAnchor>
    <xdr:from>
      <xdr:col>1</xdr:col>
      <xdr:colOff>400050</xdr:colOff>
      <xdr:row>75</xdr:row>
      <xdr:rowOff>76200</xdr:rowOff>
    </xdr:from>
    <xdr:to>
      <xdr:col>10</xdr:col>
      <xdr:colOff>561975</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602456" y="24245888"/>
          <a:ext cx="7662863" cy="2293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20</a:t>
            </a:r>
            <a:r>
              <a:rPr kumimoji="1" lang="ja-JP" altLang="en-US" sz="1100" b="1"/>
              <a:t>　　ｍ</a:t>
            </a:r>
          </a:p>
        </xdr:txBody>
      </xdr:sp>
    </xdr:grpSp>
    <xdr:clientData/>
  </xdr:twoCellAnchor>
  <xdr:twoCellAnchor>
    <xdr:from>
      <xdr:col>8</xdr:col>
      <xdr:colOff>581025</xdr:colOff>
      <xdr:row>97</xdr:row>
      <xdr:rowOff>133350</xdr:rowOff>
    </xdr:from>
    <xdr:to>
      <xdr:col>10</xdr:col>
      <xdr:colOff>69850</xdr:colOff>
      <xdr:row>103</xdr:row>
      <xdr:rowOff>134488</xdr:rowOff>
    </xdr:to>
    <xdr:sp macro="" textlink="">
      <xdr:nvSpPr>
        <xdr:cNvPr id="97" name="正方形/長方形 96">
          <a:extLst>
            <a:ext uri="{FF2B5EF4-FFF2-40B4-BE49-F238E27FC236}">
              <a16:creationId xmlns:a16="http://schemas.microsoft.com/office/drawing/2014/main" id="{DB3CC8B1-6E7F-439C-9651-7E5AE31FA157}"/>
            </a:ext>
          </a:extLst>
        </xdr:cNvPr>
        <xdr:cNvSpPr/>
      </xdr:nvSpPr>
      <xdr:spPr>
        <a:xfrm>
          <a:off x="5962650" y="28813125"/>
          <a:ext cx="974725" cy="11631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1</xdr:col>
      <xdr:colOff>485775</xdr:colOff>
      <xdr:row>64</xdr:row>
      <xdr:rowOff>200025</xdr:rowOff>
    </xdr:from>
    <xdr:ext cx="1082348" cy="325730"/>
    <xdr:sp macro="" textlink="">
      <xdr:nvSpPr>
        <xdr:cNvPr id="98" name="テキスト ボックス 97">
          <a:extLst>
            <a:ext uri="{FF2B5EF4-FFF2-40B4-BE49-F238E27FC236}">
              <a16:creationId xmlns:a16="http://schemas.microsoft.com/office/drawing/2014/main" id="{732FEFC2-9538-4C90-B98C-4A91385EC5C7}"/>
            </a:ext>
          </a:extLst>
        </xdr:cNvPr>
        <xdr:cNvSpPr txBox="1"/>
      </xdr:nvSpPr>
      <xdr:spPr>
        <a:xfrm>
          <a:off x="666750" y="21688425"/>
          <a:ext cx="108234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出演者控室</a:t>
          </a:r>
        </a:p>
      </xdr:txBody>
    </xdr:sp>
    <xdr:clientData/>
  </xdr:oneCellAnchor>
  <xdr:oneCellAnchor>
    <xdr:from>
      <xdr:col>9</xdr:col>
      <xdr:colOff>180975</xdr:colOff>
      <xdr:row>64</xdr:row>
      <xdr:rowOff>219075</xdr:rowOff>
    </xdr:from>
    <xdr:ext cx="1082348" cy="325730"/>
    <xdr:sp macro="" textlink="">
      <xdr:nvSpPr>
        <xdr:cNvPr id="99" name="テキスト ボックス 98">
          <a:extLst>
            <a:ext uri="{FF2B5EF4-FFF2-40B4-BE49-F238E27FC236}">
              <a16:creationId xmlns:a16="http://schemas.microsoft.com/office/drawing/2014/main" id="{CFFA7A9A-3B2B-4C43-BAFC-C59DB555129F}"/>
            </a:ext>
          </a:extLst>
        </xdr:cNvPr>
        <xdr:cNvSpPr txBox="1"/>
      </xdr:nvSpPr>
      <xdr:spPr>
        <a:xfrm>
          <a:off x="6305550" y="21707475"/>
          <a:ext cx="108234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出演者控室</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R109" sqref="R10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141</v>
      </c>
      <c r="D2" s="27" t="s">
        <v>5</v>
      </c>
      <c r="E2" s="29" t="str">
        <f>VLOOKUP($C$2,'R7_制作団体一覧'!A:H,2,FALSE)</f>
        <v>舞踊分野</v>
      </c>
      <c r="F2" s="26" t="s">
        <v>2</v>
      </c>
      <c r="G2" s="30" t="str">
        <f>VLOOKUP($C$2,'R7_制作団体一覧'!A:H,3,FALSE)</f>
        <v>バレエ</v>
      </c>
      <c r="H2" s="27" t="s">
        <v>20</v>
      </c>
      <c r="I2" s="29" t="str">
        <f>VLOOKUP($C$2,'R7_制作団体一覧'!A:H,5,FALSE)</f>
        <v>Ｂ区分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谷桃子バレエ団</v>
      </c>
      <c r="D3" s="96"/>
      <c r="E3" s="96"/>
      <c r="F3" s="96"/>
      <c r="G3" s="27" t="s">
        <v>4</v>
      </c>
      <c r="H3" s="97" t="str">
        <f>VLOOKUP($C$2,'R7_制作団体一覧'!A:H,7,FALSE)</f>
        <v>一般財団法人谷桃子バレエ団</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t="s">
        <v>613</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20</v>
      </c>
      <c r="G10" s="51" t="s">
        <v>40</v>
      </c>
      <c r="H10" s="52" t="s">
        <v>42</v>
      </c>
      <c r="I10" s="53">
        <v>25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614</v>
      </c>
      <c r="G12" s="113"/>
      <c r="H12" s="114" t="s">
        <v>45</v>
      </c>
      <c r="I12" s="115"/>
      <c r="J12" s="116" t="s">
        <v>615</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1.8</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616</v>
      </c>
      <c r="F14" s="119"/>
      <c r="G14" s="120" t="s">
        <v>50</v>
      </c>
      <c r="H14" s="121"/>
      <c r="I14" s="121"/>
      <c r="J14" s="122" t="s">
        <v>617</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618</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619</v>
      </c>
      <c r="F17" s="123"/>
      <c r="G17" s="137" t="s">
        <v>53</v>
      </c>
      <c r="H17" s="138"/>
      <c r="I17" s="138"/>
      <c r="J17" s="90" t="s">
        <v>620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621</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2.5</v>
      </c>
      <c r="G19" s="63" t="s">
        <v>40</v>
      </c>
      <c r="H19" s="64" t="s">
        <v>55</v>
      </c>
      <c r="I19" s="62">
        <v>9.6</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t="s">
        <v>622</v>
      </c>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t="s">
        <v>623</v>
      </c>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8"/>
      <c r="E47" s="159"/>
      <c r="F47" s="160"/>
      <c r="G47" s="161"/>
      <c r="H47" s="160"/>
      <c r="I47" s="161"/>
      <c r="J47" s="160"/>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8" t="s">
        <v>624</v>
      </c>
      <c r="E49" s="159"/>
      <c r="F49" s="160" t="s">
        <v>625</v>
      </c>
      <c r="G49" s="161"/>
      <c r="H49" s="160" t="s">
        <v>626</v>
      </c>
      <c r="I49" s="161"/>
      <c r="J49" s="160" t="s">
        <v>627</v>
      </c>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1.8</v>
      </c>
      <c r="K55" s="176"/>
      <c r="L55" s="19"/>
      <c r="M55" s="32"/>
      <c r="W55" s="32"/>
      <c r="X55" s="32"/>
      <c r="Y55" s="32"/>
    </row>
    <row r="56" spans="1:26" ht="16.899999999999999" customHeight="1" x14ac:dyDescent="0.15">
      <c r="A56" s="19"/>
      <c r="B56" s="171" t="s">
        <v>8</v>
      </c>
      <c r="C56" s="171"/>
      <c r="D56" s="171"/>
      <c r="E56" s="171"/>
      <c r="F56" s="171"/>
      <c r="G56" s="172" t="str">
        <f>E17</f>
        <v>応相談</v>
      </c>
      <c r="H56" s="172"/>
      <c r="I56" s="172"/>
      <c r="J56" s="172"/>
      <c r="K56" s="172"/>
      <c r="L56" s="19"/>
      <c r="M56" s="32"/>
      <c r="W56" s="32"/>
      <c r="X56" s="32"/>
      <c r="Y56" s="32"/>
    </row>
    <row r="57" spans="1:26" ht="16.899999999999999" customHeight="1" x14ac:dyDescent="0.15">
      <c r="A57" s="19"/>
      <c r="B57" s="171" t="s">
        <v>12</v>
      </c>
      <c r="C57" s="171"/>
      <c r="D57" s="171"/>
      <c r="E57" s="171"/>
      <c r="F57" s="171"/>
      <c r="G57" s="172" t="str">
        <f>J17</f>
        <v>停車位置から遮蔽物無しであれば応相談</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G176" sqref="G176"/>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629</v>
      </c>
      <c r="H62" s="88" t="s">
        <v>628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workbookViewId="0">
      <selection activeCell="A2" sqref="A2"/>
    </sheetView>
  </sheetViews>
  <sheetFormatPr defaultRowHeight="13.5" x14ac:dyDescent="0.15"/>
  <cols>
    <col min="6" max="6" width="17.25" bestFit="1" customWidth="1"/>
    <col min="7" max="7" width="31.75" bestFit="1" customWidth="1"/>
    <col min="36" max="55" width="9" style="198"/>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E061</v>
      </c>
      <c r="B3" s="71" t="str">
        <f>①会場条件に係るヒアリングシート!E2</f>
        <v>舞踊分野</v>
      </c>
      <c r="C3" s="71" t="str">
        <f>①会場条件に係るヒアリングシート!G2</f>
        <v>バレエ</v>
      </c>
      <c r="D3" s="71" t="str">
        <f>①会場条件に係るヒアリングシート!I2</f>
        <v>Ｂ区分</v>
      </c>
      <c r="E3" s="71" t="str">
        <f>①会場条件に係るヒアリングシート!K2</f>
        <v>E</v>
      </c>
      <c r="F3" s="71" t="str">
        <f>①会場条件に係るヒアリングシート!C3</f>
        <v>谷桃子バレエ団</v>
      </c>
      <c r="G3" s="71" t="str">
        <f>①会場条件に係るヒアリングシート!H3</f>
        <v>一般財団法人谷桃子バレエ団</v>
      </c>
      <c r="H3" s="71" t="str">
        <f>①会場条件に係るヒアリングシート!E9</f>
        <v>2F以上応相談</v>
      </c>
      <c r="I3" s="71" t="str">
        <f>①会場条件に係るヒアリングシート!J9</f>
        <v>特になし</v>
      </c>
      <c r="J3" s="71">
        <f>①会場条件に係るヒアリングシート!F10</f>
        <v>20</v>
      </c>
      <c r="K3" s="71">
        <f>①会場条件に係るヒアリングシート!I10</f>
        <v>25</v>
      </c>
      <c r="L3" s="71" t="str">
        <f>①会場条件に係るヒアリングシート!F11</f>
        <v>指定なし</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1.8</v>
      </c>
      <c r="Q3" s="71" t="str">
        <f>①会場条件に係るヒアリングシート!E14</f>
        <v>7割程度必要</v>
      </c>
      <c r="R3" s="71" t="str">
        <f>①会場条件に係るヒアリングシート!J14</f>
        <v>有無さえ分ればよい</v>
      </c>
      <c r="S3" s="71" t="str">
        <f>①会場条件に係るヒアリングシート!E15</f>
        <v>必ず使う</v>
      </c>
      <c r="T3" s="71" t="str">
        <f>①会場条件に係るヒアリングシート!J15</f>
        <v>あり</v>
      </c>
      <c r="U3" s="71">
        <f>①会場条件に係るヒアリングシート!J16</f>
        <v>0</v>
      </c>
      <c r="V3" s="71" t="str">
        <f>①会場条件に係るヒアリングシート!E17</f>
        <v>応相談</v>
      </c>
      <c r="W3" s="71" t="str">
        <f>①会場条件に係るヒアリングシート!J17</f>
        <v>停車位置から遮蔽物無しであれば応相談</v>
      </c>
      <c r="X3" s="71" t="str">
        <f>①会場条件に係るヒアリングシート!E18</f>
        <v>大型トラック</v>
      </c>
      <c r="Y3" s="71">
        <f>①会場条件に係るヒアリングシート!H18</f>
        <v>2</v>
      </c>
      <c r="Z3" s="71">
        <f>①会場条件に係るヒアリングシート!F19</f>
        <v>2.5</v>
      </c>
      <c r="AA3" s="71">
        <f>①会場条件に係るヒアリングシート!I19</f>
        <v>9.6</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周辺道路は大型トラック、大型バスは通行可能でしょうか？</v>
      </c>
      <c r="AF3" s="71" t="str">
        <f>①会場条件に係るヒアリングシート!C34</f>
        <v>移動行程の都合で前日仕込みを行う場合があります。その場合、御対応頂くことは可能でしょうか？</v>
      </c>
      <c r="AG3" s="71">
        <f>①会場条件に係るヒアリングシート!C35</f>
        <v>0</v>
      </c>
      <c r="AH3" s="71">
        <f>①会場条件に係るヒアリングシート!C36</f>
        <v>0</v>
      </c>
      <c r="AI3" s="71">
        <f>①会場条件に係るヒアリングシート!C37</f>
        <v>0</v>
      </c>
      <c r="AJ3" s="197">
        <f>①会場条件に係るヒアリングシート!C47</f>
        <v>0</v>
      </c>
      <c r="AK3" s="197">
        <f>①会場条件に係るヒアリングシート!D47</f>
        <v>0</v>
      </c>
      <c r="AL3" s="197">
        <f>①会場条件に係るヒアリングシート!F47</f>
        <v>0</v>
      </c>
      <c r="AM3" s="197">
        <f>①会場条件に係るヒアリングシート!H47</f>
        <v>0</v>
      </c>
      <c r="AN3" s="197">
        <f>①会場条件に係るヒアリングシート!J47</f>
        <v>0</v>
      </c>
      <c r="AO3" s="197">
        <f>①会場条件に係るヒアリングシート!C48</f>
        <v>0</v>
      </c>
      <c r="AP3" s="197">
        <f>①会場条件に係るヒアリングシート!D48</f>
        <v>0</v>
      </c>
      <c r="AQ3" s="197">
        <f>①会場条件に係るヒアリングシート!F48</f>
        <v>0</v>
      </c>
      <c r="AR3" s="197">
        <f>①会場条件に係るヒアリングシート!H48</f>
        <v>0</v>
      </c>
      <c r="AS3" s="197">
        <f>①会場条件に係るヒアリングシート!J48</f>
        <v>0</v>
      </c>
      <c r="AT3" s="197" t="str">
        <f>①会場条件に係るヒアリングシート!C49</f>
        <v>共演、参加又は体験対象となる児童・生徒</v>
      </c>
      <c r="AU3" s="197" t="str">
        <f>①会場条件に係るヒアリングシート!D49</f>
        <v>30分程度</v>
      </c>
      <c r="AV3" s="197" t="str">
        <f>①会場条件に係るヒアリングシート!F49</f>
        <v>本番の1時限前が理想
応相談</v>
      </c>
      <c r="AW3" s="197" t="str">
        <f>①会場条件に係るヒアリングシート!H49</f>
        <v>共演シーンのリハーサル、衣裳やメイクの準備</v>
      </c>
      <c r="AX3" s="197" t="str">
        <f>①会場条件に係るヒアリングシート!J49</f>
        <v>共演者は参加が必須になります</v>
      </c>
      <c r="AY3" s="197">
        <f>①会場条件に係るヒアリングシート!C50</f>
        <v>0</v>
      </c>
      <c r="AZ3" s="197">
        <f>①会場条件に係るヒアリングシート!D50</f>
        <v>0</v>
      </c>
      <c r="BA3" s="197">
        <f>①会場条件に係るヒアリングシート!F50</f>
        <v>0</v>
      </c>
      <c r="BB3" s="197">
        <f>①会場条件に係るヒアリングシート!H50</f>
        <v>0</v>
      </c>
      <c r="BC3" s="197">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2024-12-06T02:39:48Z</dcterms:modified>
</cp:coreProperties>
</file>