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<sst xmlns="http://schemas.openxmlformats.org/spreadsheetml/2006/main" count="1467" uniqueCount="624">
  <si>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</si>
  <si>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</si>
  <si>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</si>
  <si>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</si>
  <si>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</si>
  <si>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</si>
  <si>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</si>
  <si>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</si>
  <si>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</si>
  <si>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</si>
  <si>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</si>
  <si>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</si>
  <si>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</si>
  <si>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</si>
  <si>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</si>
  <si>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</si>
  <si>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</si>
  <si>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</si>
  <si>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</si>
  <si>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</si>
  <si>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</si>
  <si>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</si>
  <si>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</si>
  <si>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</si>
  <si>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</si>
  <si>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</si>
  <si>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</si>
  <si>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</si>
  <si>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</si>
  <si>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</si>
  <si>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</si>
  <si>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</si>
  <si>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</si>
  <si>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</si>
  <si>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</si>
  <si>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</si>
  <si>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</si>
  <si>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</si>
  <si>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</si>
  <si>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</si>
  <si>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</si>
  <si>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</si>
  <si>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</si>
  <si>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</si>
  <si>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</si>
  <si>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</si>
  <si>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</si>
  <si>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</si>
  <si>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</si>
  <si>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</si>
  <si>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</si>
  <si>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</si>
  <si>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</si>
  <si>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</si>
  <si>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</si>
  <si>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</si>
  <si>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</si>
  <si>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</si>
  <si>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</si>
  <si>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</si>
  <si>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</si>
  <si>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</si>
  <si>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</si>
  <si>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</si>
  <si>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</si>
  <si>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</si>
  <si>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</si>
  <si>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</si>
  <si>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</si>
  <si>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</si>
  <si>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</si>
  <si>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</si>
  <si>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</si>
  <si>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</si>
  <si>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</si>
  <si>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</si>
  <si>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</si>
  <si>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</si>
  <si>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</si>
  <si>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</si>
  <si>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</si>
  <si>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</si>
  <si>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</si>
  <si>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</si>
  <si>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</si>
  <si>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</si>
  <si>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</si>
  <si>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</si>
  <si>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</si>
  <si>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</si>
  <si>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</si>
  <si>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</si>
  <si>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</si>
  <si>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</si>
  <si>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</si>
  <si>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</si>
  <si>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</si>
  <si>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</si>
  <si>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</si>
  <si>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</si>
  <si>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</si>
  <si>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</si>
  <si>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</si>
  <si>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</si>
  <si>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</si>
  <si>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</si>
  <si>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</si>
  <si>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</si>
  <si>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</si>
  <si>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</si>
  <si>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</si>
  <si>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</si>
  <si>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</si>
  <si>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</si>
  <si>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</si>
  <si>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</si>
  <si>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</si>
  <si>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</si>
  <si>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</si>
  <si>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</si>
  <si>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</si>
  <si>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</si>
  <si>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</si>
  <si>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</si>
  <si>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</si>
  <si>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</si>
  <si>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</si>
  <si>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</si>
  <si>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</si>
  <si>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</si>
  <si>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</si>
  <si>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</si>
  <si>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</si>
  <si>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</si>
  <si>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</si>
  <si>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</si>
  <si>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</si>
  <si>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</si>
  <si>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</si>
  <si>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</si>
  <si>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</si>
  <si>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</si>
  <si>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</si>
  <si>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</si>
  <si>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</si>
  <si>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</si>
  <si>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</si>
  <si>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</si>
  <si>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</si>
  <si>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</si>
  <si>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</si>
  <si>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</si>
  <si>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</si>
  <si>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</si>
  <si>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</si>
  <si>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</si>
  <si>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</si>
  <si>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</si>
  <si>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</si>
  <si>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</si>
  <si>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</si>
  <si>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</si>
  <si>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</si>
  <si>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</si>
  <si>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</si>
  <si>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</si>
  <si>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</si>
  <si>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</si>
  <si>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</si>
  <si>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</si>
  <si>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</si>
  <si>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</si>
  <si>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</si>
  <si>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</si>
  <si>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</si>
  <si>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</si>
  <si>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</si>
  <si>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</si>
  <si>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</si>
  <si>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</si>
  <si>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</si>
  <si>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</si>
  <si>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</si>
  <si>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</si>
  <si>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</si>
  <si>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</si>
  <si>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</si>
  <si>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</si>
  <si>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</si>
  <si>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</si>
  <si>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</si>
  <si>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</si>
  <si>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</si>
  <si>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</si>
  <si>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</si>
  <si>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</si>
  <si>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</si>
  <si>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</si>
  <si>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</si>
  <si>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</si>
  <si>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</si>
  <si>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</si>
  <si>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</si>
  <si>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</si>
  <si>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</si>
  <si>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</si>
  <si>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</si>
  <si>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</si>
  <si>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</si>
  <si>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</si>
  <si>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</si>
  <si>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</si>
  <si>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</si>
  <si>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</si>
  <si>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</si>
  <si>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</si>
  <si>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</si>
  <si>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</si>
  <si>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</si>
  <si>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</si>
  <si>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</si>
  <si>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</si>
  <si>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</si>
  <si>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</si>
  <si>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</si>
  <si>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</si>
  <si>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</si>
  <si>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</si>
  <si>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</si>
  <si>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</si>
  <si>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</si>
  <si>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</si>
  <si>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</si>
  <si>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</si>
  <si>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</si>
  <si>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</si>
  <si>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</si>
  <si>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</si>
  <si>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</si>
  <si>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</si>
  <si>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</si>
  <si>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</si>
  <si>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</si>
  <si>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</si>
  <si>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</si>
  <si>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</si>
  <si>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</si>
  <si>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</si>
  <si>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</si>
  <si>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</si>
  <si>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</si>
  <si>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</si>
  <si>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</si>
  <si>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</si>
  <si>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</si>
  <si>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</si>
  <si>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</si>
  <si>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</si>
  <si>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</si>
  <si>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</si>
  <si>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</si>
  <si>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</si>
  <si>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</si>
  <si>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</si>
  <si>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</si>
  <si>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</si>
  <si>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</si>
  <si>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</si>
  <si>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</si>
  <si>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</si>
  <si>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</si>
  <si>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</si>
  <si>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</si>
  <si>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</si>
  <si>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</si>
  <si>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</si>
  <si>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</si>
  <si>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</si>
  <si>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</si>
  <si>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</si>
  <si>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</si>
  <si>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</si>
  <si>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</si>
  <si>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</si>
  <si>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</si>
  <si>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</si>
  <si>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</si>
  <si>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</si>
  <si>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</si>
  <si>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</si>
  <si>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</si>
  <si>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</si>
  <si>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</si>
  <si>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</si>
  <si>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</si>
  <si>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</si>
  <si>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</si>
  <si>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</si>
  <si>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</si>
  <si>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</si>
  <si>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</si>
  <si>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</si>
  <si>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</si>
  <si>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</si>
  <si>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</si>
  <si>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</si>
  <si>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</si>
  <si>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</si>
  <si>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</si>
  <si>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</si>
  <si>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</si>
  <si>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</si>
  <si>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</si>
  <si>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</si>
  <si>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</si>
  <si>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</si>
  <si>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</si>
  <si>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</si>
  <si>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</si>
  <si>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</si>
  <si>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</si>
  <si>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</si>
  <si>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</si>
  <si>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</si>
  <si>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</si>
  <si>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</si>
  <si>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</si>
  <si>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</si>
  <si>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</si>
  <si>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</si>
  <si>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</si>
  <si>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</si>
  <si>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</si>
  <si>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</si>
  <si>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</si>
  <si>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</si>
  <si>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</si>
  <si>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</si>
  <si>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</si>
  <si>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</si>
  <si>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</si>
  <si>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</si>
  <si>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</si>
  <si>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</si>
  <si>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</si>
  <si>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</si>
  <si>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</si>
  <si>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</si>
  <si>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</si>
  <si>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</si>
  <si>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</si>
  <si>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</si>
  <si>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</si>
  <si>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</si>
  <si>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</si>
  <si>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</si>
  <si>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</si>
  <si>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</si>
  <si>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</si>
  <si>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</si>
  <si>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</si>
  <si>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</si>
  <si>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</si>
  <si>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</si>
  <si>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</si>
  <si>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</si>
  <si>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</si>
  <si>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</si>
  <si>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</si>
  <si>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</si>
  <si>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</si>
  <si>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</si>
  <si>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</si>
  <si>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</si>
  <si>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</si>
  <si>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</si>
  <si>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</si>
  <si>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</si>
  <si>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</si>
  <si>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</si>
  <si>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</si>
  <si>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</si>
  <si>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</si>
  <si>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</si>
  <si>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</si>
  <si>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</si>
  <si>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</si>
  <si>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</si>
  <si>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</si>
  <si>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</si>
  <si>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</si>
  <si>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</si>
  <si>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</si>
  <si>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</si>
  <si>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</si>
  <si>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</si>
  <si>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</si>
  <si>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</si>
  <si>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</si>
  <si>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</si>
  <si>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</si>
  <si>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</si>
  <si>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</si>
  <si>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</si>
  <si>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</si>
  <si>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</si>
  <si>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</si>
  <si>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</si>
  <si>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</si>
  <si>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</si>
  <si>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</si>
  <si>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</si>
  <si>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</si>
  <si>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</si>
  <si>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</si>
  <si>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</si>
  <si>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</si>
  <si>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</si>
  <si>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</si>
  <si>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</si>
  <si>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</si>
  <si>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</si>
  <si>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</si>
  <si>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</si>
  <si>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</si>
  <si>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</si>
  <si>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</si>
  <si>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</si>
  <si>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</si>
  <si>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</si>
  <si>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</si>
  <si>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</si>
  <si>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</si>
  <si>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</si>
  <si>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</si>
  <si>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</si>
  <si>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</si>
  <si>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</si>
  <si>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</si>
  <si>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</si>
  <si>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</si>
  <si>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</si>
  <si>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</si>
  <si>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</si>
  <si>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</si>
  <si>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</si>
  <si>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</si>
  <si>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</si>
  <si>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</si>
  <si>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</si>
  <si>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</si>
  <si>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</si>
  <si>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</si>
  <si>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</si>
  <si>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</si>
  <si>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</si>
  <si>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</si>
  <si>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</si>
  <si>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</si>
  <si>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</si>
  <si>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</si>
  <si>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</si>
  <si>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</si>
  <si>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</si>
  <si>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</si>
  <si>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</si>
  <si>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</si>
  <si>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</si>
  <si>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</si>
  <si>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</si>
  <si>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</si>
  <si>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</si>
  <si>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</si>
  <si>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</si>
  <si>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</si>
  <si>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</si>
  <si>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</si>
  <si>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</si>
  <si>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</si>
  <si>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</si>
  <si>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</si>
  <si>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</si>
  <si>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</si>
  <si>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</si>
  <si>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</si>
  <si>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</si>
  <si>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</si>
  <si>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</si>
  <si>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</si>
  <si>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</si>
  <si>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</si>
  <si>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</si>
  <si>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</si>
  <si>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</si>
  <si>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</si>
  <si>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</si>
  <si>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</si>
  <si>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</si>
  <si>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</si>
  <si>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</si>
  <si>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</si>
  <si>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</si>
  <si>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</si>
  <si>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</si>
  <si>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</si>
  <si>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</si>
  <si>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</si>
  <si>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</si>
  <si>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</si>
  <si>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</si>
  <si>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</si>
  <si>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</si>
  <si>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</si>
  <si>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</si>
  <si>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</si>
  <si>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</si>
  <si>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</si>
  <si>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</si>
  <si>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</si>
  <si>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</si>
  <si>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</si>
  <si>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</si>
  <si>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</si>
  <si>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</si>
  <si>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</si>
  <si>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</si>
  <si>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</si>
  <si>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</si>
  <si>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</si>
  <si>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</si>
  <si>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</si>
  <si>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</si>
  <si>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</si>
  <si>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</si>
  <si>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</si>
  <si>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</si>
  <si>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</si>
  <si>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</si>
  <si>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</si>
  <si>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</si>
  <si>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</si>
  <si>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</si>
  <si>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</si>
  <si>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</si>
  <si>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</si>
  <si>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</si>
  <si>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</si>
  <si>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</si>
  <si>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</si>
  <si>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</si>
  <si>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</si>
  <si>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</si>
  <si>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</si>
  <si>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</si>
  <si>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</si>
  <si>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</si>
  <si>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</si>
  <si>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</si>
  <si>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</si>
  <si>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</si>
  <si>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</si>
  <si>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</si>
  <si>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</si>
  <si>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</si>
  <si>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</si>
  <si>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</si>
  <si>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</si>
  <si>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</si>
  <si>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</si>
  <si>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</si>
  <si>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</si>
  <si>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</si>
  <si>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</si>
  <si>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</si>
  <si>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</si>
  <si>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</si>
  <si>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</si>
  <si>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</si>
  <si>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</si>
  <si>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</si>
  <si>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</si>
  <si>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</si>
  <si>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</si>
  <si>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</si>
  <si>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</si>
  <si>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</si>
  <si>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</si>
  <si>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</si>
  <si>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</si>
  <si>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</si>
  <si>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</si>
  <si>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</si>
  <si>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</si>
  <si>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</si>
  <si>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</si>
  <si>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</si>
  <si>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</si>
  <si>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</si>
  <si>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</si>
  <si>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</si>
  <si>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</si>
  <si>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</si>
  <si>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</si>
  <si>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</si>
  <si>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</si>
  <si>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</si>
  <si>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</si>
  <si>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</si>
  <si>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</si>
  <si>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</si>
  <si>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</si>
  <si>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</si>
  <si>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</si>
  <si>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制限なし</t>
  </si>
  <si>
    <t>指定無</t>
    <rPh sb="0" eb="2">
      <t>シテイ</t>
    </rPh>
    <rPh sb="2" eb="3">
      <t>ナシ</t>
    </rPh>
    <phoneticPr fontId="1"/>
  </si>
  <si>
    <t>可</t>
  </si>
  <si>
    <t>不要</t>
  </si>
  <si>
    <t>使わない</t>
  </si>
  <si>
    <t>応相談</t>
  </si>
  <si>
    <t>ハイエース</t>
  </si>
  <si>
    <t>30分</t>
    <rPh sb="2" eb="3">
      <t>フン</t>
    </rPh>
    <phoneticPr fontId="1"/>
  </si>
  <si>
    <t>いつでも</t>
    <phoneticPr fontId="1"/>
  </si>
  <si>
    <t>マイ張り扇を作ろう</t>
    <rPh sb="2" eb="3">
      <t>ハ</t>
    </rPh>
    <rPh sb="4" eb="5">
      <t>オウギ</t>
    </rPh>
    <rPh sb="6" eb="7">
      <t>ツク</t>
    </rPh>
    <phoneticPr fontId="1"/>
  </si>
  <si>
    <t>割り箸（１膳）・半紙５枚などで簡単に作成できます</t>
    <rPh sb="0" eb="1">
      <t>ワ</t>
    </rPh>
    <rPh sb="2" eb="3">
      <t>バシ</t>
    </rPh>
    <rPh sb="5" eb="6">
      <t>ゼン</t>
    </rPh>
    <rPh sb="8" eb="10">
      <t>ハンシ</t>
    </rPh>
    <rPh sb="11" eb="12">
      <t>マイ</t>
    </rPh>
    <rPh sb="15" eb="17">
      <t>カンタン</t>
    </rPh>
    <rPh sb="18" eb="20">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</si>
</sst>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750093</xdr:colOff>
      <xdr:row>71</xdr:row>
      <xdr:rowOff>127095</xdr:rowOff>
    </xdr:from>
    <xdr:to>
      <xdr:col>9</xdr:col>
      <xdr:colOff>261937</xdr:colOff>
      <xdr:row>93</xdr:row>
      <xdr:rowOff>89297</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8547" y="23237126"/>
          <a:ext cx="4929188" cy="486757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36737</xdr:colOff>
      <xdr:row>68</xdr:row>
      <xdr:rowOff>98552</xdr:rowOff>
    </xdr:from>
    <xdr:to>
      <xdr:col>8</xdr:col>
      <xdr:colOff>83612</xdr:colOff>
      <xdr:row>71</xdr:row>
      <xdr:rowOff>33756</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94614" y="22572160"/>
          <a:ext cx="873573" cy="663058"/>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２．５</a:t>
            </a:r>
            <a:endParaRPr kumimoji="1" lang="en-US" altLang="ja-JP" sz="1400" b="1"/>
          </a:p>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729641"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9178798"/>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392905</xdr:colOff>
      <xdr:row>60</xdr:row>
      <xdr:rowOff>101203</xdr:rowOff>
    </xdr:from>
    <xdr:to>
      <xdr:col>8</xdr:col>
      <xdr:colOff>571048</xdr:colOff>
      <xdr:row>67</xdr:row>
      <xdr:rowOff>168496</xdr:rowOff>
    </xdr:to>
    <xdr:grpSp>
      <xdr:nvGrpSpPr>
        <xdr:cNvPr id="100" name="グループ化 99">
          <a:extLst>
            <a:ext uri="{FF2B5EF4-FFF2-40B4-BE49-F238E27FC236}">
              <a16:creationId xmlns:a16="http://schemas.microsoft.com/office/drawing/2014/main" id="{78FCBD7F-7863-439E-8E82-C30B7EA23734}"/>
            </a:ext>
          </a:extLst>
        </xdr:cNvPr>
        <xdr:cNvGrpSpPr/>
      </xdr:nvGrpSpPr>
      <xdr:grpSpPr>
        <a:xfrm>
          <a:off x="2243990" y="20741698"/>
          <a:ext cx="4311633" cy="1657789"/>
          <a:chOff x="1815804" y="15191857"/>
          <a:chExt cx="4047674" cy="1650824"/>
        </a:xfrm>
      </xdr:grpSpPr>
      <xdr:grpSp>
        <xdr:nvGrpSpPr>
          <xdr:cNvPr id="101" name="グループ化 100">
            <a:extLst>
              <a:ext uri="{FF2B5EF4-FFF2-40B4-BE49-F238E27FC236}">
                <a16:creationId xmlns:a16="http://schemas.microsoft.com/office/drawing/2014/main" id="{F050053E-9C90-5801-A2C3-178570DC4261}"/>
              </a:ext>
            </a:extLst>
          </xdr:cNvPr>
          <xdr:cNvGrpSpPr/>
        </xdr:nvGrpSpPr>
        <xdr:grpSpPr>
          <a:xfrm>
            <a:off x="1815804" y="15191857"/>
            <a:ext cx="4047674" cy="1650824"/>
            <a:chOff x="9049873" y="11249342"/>
            <a:chExt cx="3860307" cy="1404637"/>
          </a:xfrm>
        </xdr:grpSpPr>
        <xdr:sp macro="" textlink="">
          <xdr:nvSpPr>
            <xdr:cNvPr id="105" name="正方形/長方形 104">
              <a:extLst>
                <a:ext uri="{FF2B5EF4-FFF2-40B4-BE49-F238E27FC236}">
                  <a16:creationId xmlns:a16="http://schemas.microsoft.com/office/drawing/2014/main" id="{EF60ABAB-8ABE-2993-9CF7-2AF53FA2B586}"/>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106" name="直線矢印コネクタ 105">
              <a:extLst>
                <a:ext uri="{FF2B5EF4-FFF2-40B4-BE49-F238E27FC236}">
                  <a16:creationId xmlns:a16="http://schemas.microsoft.com/office/drawing/2014/main" id="{399FAA47-E36C-E43D-0EB1-34D93E3312ED}"/>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CE423361-786B-D664-4E26-88B6CBE74F88}"/>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grpSp>
        <xdr:nvGrpSpPr>
          <xdr:cNvPr id="102" name="グループ化 101">
            <a:extLst>
              <a:ext uri="{FF2B5EF4-FFF2-40B4-BE49-F238E27FC236}">
                <a16:creationId xmlns:a16="http://schemas.microsoft.com/office/drawing/2014/main" id="{332BB766-8D0B-BBE7-9977-B4C69F0763FB}"/>
              </a:ext>
            </a:extLst>
          </xdr:cNvPr>
          <xdr:cNvGrpSpPr/>
        </xdr:nvGrpSpPr>
        <xdr:grpSpPr>
          <a:xfrm>
            <a:off x="5100427" y="15294757"/>
            <a:ext cx="704015" cy="1449781"/>
            <a:chOff x="5321905" y="13014477"/>
            <a:chExt cx="677334" cy="1439333"/>
          </a:xfrm>
        </xdr:grpSpPr>
        <xdr:cxnSp macro="">
          <xdr:nvCxnSpPr>
            <xdr:cNvPr id="103" name="直線矢印コネクタ 102">
              <a:extLst>
                <a:ext uri="{FF2B5EF4-FFF2-40B4-BE49-F238E27FC236}">
                  <a16:creationId xmlns:a16="http://schemas.microsoft.com/office/drawing/2014/main" id="{99A754CA-B15D-6911-6040-C72177CAC01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B8CA59F5-423B-529A-4CD3-C86B236665D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H47" sqref="H47:I4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163</v>
      </c>
      <c r="D2" s="27" t="s">
        <v>5</v>
      </c>
      <c r="E2" s="29" t="str">
        <f>VLOOKUP($C$2,'R7_制作団体一覧'!A:H,2,FALSE)</f>
        <v>伝統芸能分野</v>
      </c>
      <c r="F2" s="26" t="s">
        <v>2</v>
      </c>
      <c r="G2" s="30" t="str">
        <f>VLOOKUP($C$2,'R7_制作団体一覧'!A:H,3,FALSE)</f>
        <v>演芸</v>
      </c>
      <c r="H2" s="27" t="s">
        <v>20</v>
      </c>
      <c r="I2" s="29" t="str">
        <f>VLOOKUP($C$2,'R7_制作団体一覧'!A:H,5,FALSE)</f>
        <v>A区分</v>
      </c>
      <c r="J2" s="27" t="s">
        <v>3</v>
      </c>
      <c r="K2" s="29" t="str">
        <f>VLOOKUP($C$2,'R7_制作団体一覧'!A:H,6,FALSE)</f>
        <v>F</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有限会社　貞水企画室</v>
      </c>
      <c r="D3" s="97"/>
      <c r="E3" s="97"/>
      <c r="F3" s="97"/>
      <c r="G3" s="27" t="s">
        <v>4</v>
      </c>
      <c r="H3" s="98" t="str">
        <f>VLOOKUP($C$2,'R7_制作団体一覧'!A:H,7,FALSE)</f>
        <v>有限会社貞水企画室</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613</v>
      </c>
      <c r="F9" s="102"/>
      <c r="G9" s="103" t="s">
        <v>47</v>
      </c>
      <c r="H9" s="104"/>
      <c r="I9" s="104"/>
      <c r="J9" s="47">
        <v>30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6</v>
      </c>
      <c r="G10" s="51" t="s">
        <v>40</v>
      </c>
      <c r="H10" s="52" t="s">
        <v>42</v>
      </c>
      <c r="I10" s="53">
        <v>3.5</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614</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615</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1.5</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617</v>
      </c>
      <c r="F15" s="129"/>
      <c r="G15" s="132" t="s">
        <v>48</v>
      </c>
      <c r="H15" s="133"/>
      <c r="I15" s="133"/>
      <c r="J15" s="120"/>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616</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618</v>
      </c>
      <c r="F17" s="124"/>
      <c r="G17" s="138" t="s">
        <v>53</v>
      </c>
      <c r="H17" s="139"/>
      <c r="I17" s="139"/>
      <c r="J17" s="47">
        <v>30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619</v>
      </c>
      <c r="F18" s="141"/>
      <c r="G18" s="44" t="s">
        <v>56</v>
      </c>
      <c r="H18" s="45">
        <v>1</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1.88</v>
      </c>
      <c r="G19" s="63" t="s">
        <v>40</v>
      </c>
      <c r="H19" s="64" t="s">
        <v>55</v>
      </c>
      <c r="I19" s="62">
        <v>5.38</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616</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t="s">
        <v>446</v>
      </c>
      <c r="D47" s="159" t="s">
        <v>620</v>
      </c>
      <c r="E47" s="160"/>
      <c r="F47" s="161" t="s">
        <v>621</v>
      </c>
      <c r="G47" s="162"/>
      <c r="H47" s="161" t="s">
        <v>622</v>
      </c>
      <c r="I47" s="162"/>
      <c r="J47" s="161" t="s">
        <v>623</v>
      </c>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1.5</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30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F086</v>
      </c>
      <c r="B3" s="71" t="str">
        <f>①会場条件に係るヒアリングシート!E2</f>
        <v>伝統芸能分野</v>
      </c>
      <c r="C3" s="71" t="str">
        <f>①会場条件に係るヒアリングシート!G2</f>
        <v>演芸</v>
      </c>
      <c r="D3" s="71" t="str">
        <f>①会場条件に係るヒアリングシート!I2</f>
        <v>A区分</v>
      </c>
      <c r="E3" s="71" t="str">
        <f>①会場条件に係るヒアリングシート!K2</f>
        <v>F</v>
      </c>
      <c r="F3" s="71" t="str">
        <f>①会場条件に係るヒアリングシート!C3</f>
        <v>有限会社　貞水企画室</v>
      </c>
      <c r="G3" s="71" t="str">
        <f>①会場条件に係るヒアリングシート!H3</f>
        <v>有限会社貞水企画室</v>
      </c>
      <c r="H3" s="71" t="str">
        <f>①会場条件に係るヒアリングシート!E9</f>
        <v>制限なし</v>
      </c>
      <c r="I3" s="71">
        <f>①会場条件に係るヒアリングシート!J9</f>
        <v>30</v>
      </c>
      <c r="J3" s="71">
        <f>①会場条件に係るヒアリングシート!F10</f>
        <v>6</v>
      </c>
      <c r="K3" s="71">
        <f>①会場条件に係るヒアリングシート!I10</f>
        <v>3.5</v>
      </c>
      <c r="L3" s="71" t="str">
        <f>①会場条件に係るヒアリングシート!F11</f>
        <v>指定無</v>
      </c>
      <c r="M3" s="71" t="str">
        <f>①会場条件に係るヒアリングシート!F12</f>
        <v>条件が合えば可</v>
      </c>
      <c r="N3" s="71" t="str">
        <f>①会場条件に係るヒアリングシート!J12</f>
        <v>可</v>
      </c>
      <c r="O3" s="71">
        <f>①会場条件に係るヒアリングシート!F13</f>
        <v>1.5</v>
      </c>
      <c r="P3" s="71">
        <f>①会場条件に係るヒアリングシート!I13</f>
        <v>2</v>
      </c>
      <c r="Q3" s="71" t="str">
        <f>①会場条件に係るヒアリングシート!E14</f>
        <v>不要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不要</v>
      </c>
      <c r="V3" s="71" t="str">
        <f>①会場条件に係るヒアリングシート!E17</f>
        <v>応相談</v>
      </c>
      <c r="W3" s="71">
        <f>①会場条件に係るヒアリングシート!J17</f>
        <v>30</v>
      </c>
      <c r="X3" s="71" t="str">
        <f>①会場条件に係るヒアリングシート!E18</f>
        <v>ハイエース</v>
      </c>
      <c r="Y3" s="71">
        <f>①会場条件に係るヒアリングシート!H18</f>
        <v>1</v>
      </c>
      <c r="Z3" s="71">
        <f>①会場条件に係るヒアリングシート!F19</f>
        <v>1.88</v>
      </c>
      <c r="AA3" s="71">
        <f>①会場条件に係るヒアリングシート!I19</f>
        <v>5.38</v>
      </c>
      <c r="AB3" s="71">
        <f>①会場条件に係るヒアリングシート!E20</f>
        <v>0</v>
      </c>
      <c r="AC3" s="71" t="str">
        <f>①会場条件に係るヒアリングシート!E25</f>
        <v>不要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t="str">
        <f>①会場条件に係るヒアリングシート!C47</f>
        <v>鑑賞対象となる児童・生徒全員</v>
      </c>
      <c r="AK3" s="90" t="str">
        <f>①会場条件に係るヒアリングシート!D47</f>
        <v>30分</v>
      </c>
      <c r="AL3" s="90" t="str">
        <f>①会場条件に係るヒアリングシート!F47</f>
        <v>いつでも</v>
      </c>
      <c r="AM3" s="90" t="str">
        <f>①会場条件に係るヒアリングシート!H47</f>
        <v>マイ張り扇を作ろう</v>
      </c>
      <c r="AN3" s="90" t="str">
        <f>①会場条件に係るヒアリングシート!J47</f>
        <v>割り箸（１膳）・半紙５枚などで簡単に作成できます</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2024-12-11T08:00:16Z</dcterms:modified>
</cp:coreProperties>
</file>