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27705" windowHeight="1242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L3" i="15"/>
  <c r="AN3" i="15"/>
  <c r="AM3" i="15"/>
  <c r="AK3" i="15"/>
  <c r="AJ3" i="15"/>
  <c r="C3" i="21" l="1"/>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F3" i="15"/>
  <c r="K2" i="21"/>
  <c r="E3" i="15" s="1"/>
  <c r="I2" i="21"/>
  <c r="D3" i="15" s="1"/>
  <c r="G2" i="21"/>
  <c r="C3" i="15" s="1"/>
  <c r="E2" i="21"/>
  <c r="B3" i="15" s="1"/>
</calcChain>
</file>

<file path=xl/sharedStrings.xml><?xml version="1.0" encoding="utf-8"?>
<sst xmlns="http://schemas.openxmlformats.org/spreadsheetml/2006/main" count="1464" uniqueCount="623">
  <si>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</si>
  <si>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</si>
  <si>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</si>
  <si>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</si>
  <si>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</si>
  <si>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</si>
  <si>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</si>
  <si>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</si>
  <si>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</si>
  <si>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</si>
  <si>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</si>
  <si>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</si>
  <si>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</si>
  <si>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</si>
  <si>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</si>
  <si>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</si>
  <si>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</si>
  <si>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</si>
  <si>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</si>
  <si>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</si>
  <si>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</si>
  <si>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</si>
  <si>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</si>
  <si>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</si>
  <si>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</si>
  <si>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</si>
  <si>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</si>
  <si>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</si>
  <si>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</si>
  <si>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</si>
  <si>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</si>
  <si>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</si>
  <si>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</si>
  <si>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</si>
  <si>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</si>
  <si>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</si>
  <si>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</si>
  <si>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</si>
  <si>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</si>
  <si>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</si>
  <si>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</si>
  <si>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</si>
  <si>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</si>
  <si>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</si>
  <si>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</si>
  <si>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</si>
  <si>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</si>
  <si>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</si>
  <si>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</si>
  <si>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</si>
  <si>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</si>
  <si>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</si>
  <si>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</si>
  <si>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</si>
  <si>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</si>
  <si>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</si>
  <si>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</si>
  <si>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</si>
  <si>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</si>
  <si>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</si>
  <si>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</si>
  <si>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</si>
  <si>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</si>
  <si>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</si>
  <si>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</si>
  <si>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</si>
  <si>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</si>
  <si>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</si>
  <si>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</si>
  <si>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</si>
  <si>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</si>
  <si>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</si>
  <si>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</si>
  <si>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</si>
  <si>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</si>
  <si>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</si>
  <si>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</si>
  <si>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</si>
  <si>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</si>
  <si>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</si>
  <si>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</si>
  <si>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</si>
  <si>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</si>
  <si>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</si>
  <si>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</si>
  <si>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</si>
  <si>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</si>
  <si>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</si>
  <si>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</si>
  <si>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</si>
  <si>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</si>
  <si>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</si>
  <si>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</si>
  <si>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</si>
  <si>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</si>
  <si>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</si>
  <si>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</si>
  <si>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</si>
  <si>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</si>
  <si>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</si>
  <si>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</si>
  <si>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</si>
  <si>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</si>
  <si>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</si>
  <si>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</si>
  <si>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</si>
  <si>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</si>
  <si>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</si>
  <si>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</si>
  <si>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</si>
  <si>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</si>
  <si>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</si>
  <si>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</si>
  <si>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</si>
  <si>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</si>
  <si>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</si>
  <si>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</si>
  <si>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</si>
  <si>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</si>
  <si>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</si>
  <si>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</si>
  <si>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</si>
  <si>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</si>
  <si>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</si>
  <si>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</si>
  <si>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</si>
  <si>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</si>
  <si>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</si>
  <si>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</si>
  <si>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</si>
  <si>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</si>
  <si>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</si>
  <si>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</si>
  <si>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</si>
  <si>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</si>
  <si>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</si>
  <si>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</si>
  <si>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</si>
  <si>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</si>
  <si>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</si>
  <si>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</si>
  <si>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</si>
  <si>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</si>
  <si>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</si>
  <si>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</si>
  <si>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</si>
  <si>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</si>
  <si>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</si>
  <si>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</si>
  <si>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</si>
  <si>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</si>
  <si>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</si>
  <si>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</si>
  <si>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</si>
  <si>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</si>
  <si>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</si>
  <si>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</si>
  <si>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</si>
  <si>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</si>
  <si>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</si>
  <si>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</si>
  <si>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</si>
  <si>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</si>
  <si>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</si>
  <si>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</si>
  <si>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</si>
  <si>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</si>
  <si>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</si>
  <si>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</si>
  <si>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</si>
  <si>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</si>
  <si>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</si>
  <si>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</si>
  <si>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</si>
  <si>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</si>
  <si>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</si>
  <si>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</si>
  <si>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</si>
  <si>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</si>
  <si>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</si>
  <si>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</si>
  <si>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</si>
  <si>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</si>
  <si>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</si>
  <si>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</si>
  <si>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</si>
  <si>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</si>
  <si>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</si>
  <si>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</si>
  <si>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</si>
  <si>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</si>
  <si>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</si>
  <si>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</si>
  <si>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</si>
  <si>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</si>
  <si>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</si>
  <si>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</si>
  <si>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</si>
  <si>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</si>
  <si>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</si>
  <si>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</si>
  <si>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</si>
  <si>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</si>
  <si>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</si>
  <si>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</si>
  <si>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</si>
  <si>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</si>
  <si>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</si>
  <si>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</si>
  <si>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</si>
  <si>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</si>
  <si>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</si>
  <si>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</si>
  <si>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</si>
  <si>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</si>
  <si>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</si>
  <si>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</si>
  <si>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</si>
  <si>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</si>
  <si>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</si>
  <si>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</si>
  <si>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</si>
  <si>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</si>
  <si>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</si>
  <si>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</si>
  <si>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</si>
  <si>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</si>
  <si>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</si>
  <si>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</si>
  <si>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</si>
  <si>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</si>
  <si>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</si>
  <si>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</si>
  <si>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</si>
  <si>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</si>
  <si>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</si>
  <si>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</si>
  <si>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</si>
  <si>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</si>
  <si>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</si>
  <si>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</si>
  <si>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</si>
  <si>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</si>
  <si>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</si>
  <si>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</si>
  <si>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</si>
  <si>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</si>
  <si>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</si>
  <si>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</si>
  <si>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</si>
  <si>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</si>
  <si>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</si>
  <si>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</si>
  <si>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</si>
  <si>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</si>
  <si>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</si>
  <si>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</si>
  <si>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</si>
  <si>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</si>
  <si>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</si>
  <si>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</si>
  <si>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</si>
  <si>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</si>
  <si>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</si>
  <si>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</si>
  <si>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</si>
  <si>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</si>
  <si>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</si>
  <si>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</si>
  <si>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</si>
  <si>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</si>
  <si>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</si>
  <si>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</si>
  <si>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</si>
  <si>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</si>
  <si>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</si>
  <si>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</si>
  <si>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</si>
  <si>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</si>
  <si>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</si>
  <si>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</si>
  <si>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</si>
  <si>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</si>
  <si>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</si>
  <si>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</si>
  <si>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</si>
  <si>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</si>
  <si>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</si>
  <si>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</si>
  <si>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</si>
  <si>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</si>
  <si>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</si>
  <si>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</si>
  <si>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</si>
  <si>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</si>
  <si>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</si>
  <si>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</si>
  <si>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</si>
  <si>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</si>
  <si>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</si>
  <si>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</si>
  <si>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</si>
  <si>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</si>
  <si>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</si>
  <si>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</si>
  <si>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</si>
  <si>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</si>
  <si>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</si>
  <si>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</si>
  <si>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</si>
  <si>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</si>
  <si>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</si>
  <si>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</si>
  <si>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</si>
  <si>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</si>
  <si>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</si>
  <si>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</si>
  <si>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</si>
  <si>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</si>
  <si>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</si>
  <si>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</si>
  <si>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</si>
  <si>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</si>
  <si>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</si>
  <si>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</si>
  <si>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</si>
  <si>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</si>
  <si>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</si>
  <si>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</si>
  <si>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</si>
  <si>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</si>
  <si>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</si>
  <si>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</si>
  <si>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</si>
  <si>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</si>
  <si>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</si>
  <si>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</si>
  <si>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</si>
  <si>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</si>
  <si>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</si>
  <si>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</si>
  <si>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</si>
  <si>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</si>
  <si>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</si>
  <si>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</si>
  <si>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</si>
  <si>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</si>
  <si>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</si>
  <si>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</si>
  <si>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</si>
  <si>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</si>
  <si>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</si>
  <si>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</si>
  <si>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</si>
  <si>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</si>
  <si>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</si>
  <si>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</si>
  <si>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</si>
  <si>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</si>
  <si>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</si>
  <si>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</si>
  <si>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</si>
  <si>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</si>
  <si>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</si>
  <si>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</si>
  <si>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</si>
  <si>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</si>
  <si>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</si>
  <si>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</si>
  <si>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</si>
  <si>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</si>
  <si>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</si>
  <si>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</si>
  <si>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</si>
  <si>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</si>
  <si>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</si>
  <si>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</si>
  <si>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</si>
  <si>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</si>
  <si>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</si>
  <si>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</si>
  <si>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</si>
  <si>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</si>
  <si>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</si>
  <si>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</si>
  <si>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</si>
  <si>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</si>
  <si>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</si>
  <si>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</si>
  <si>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</si>
  <si>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</si>
  <si>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</si>
  <si>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</si>
  <si>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</si>
  <si>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</si>
  <si>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</si>
  <si>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</si>
  <si>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</si>
  <si>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</si>
  <si>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</si>
  <si>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</si>
  <si>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</si>
  <si>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</si>
  <si>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</si>
  <si>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</si>
  <si>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</si>
  <si>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</si>
  <si>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</si>
  <si>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</si>
  <si>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</si>
  <si>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</si>
  <si>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</si>
  <si>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</si>
  <si>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</si>
  <si>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</si>
  <si>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</si>
  <si>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</si>
  <si>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</si>
  <si>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</si>
  <si>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</si>
  <si>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</si>
  <si>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</si>
  <si>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</si>
  <si>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</si>
  <si>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</si>
  <si>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</si>
  <si>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</si>
  <si>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</si>
  <si>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</si>
  <si>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</si>
  <si>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</si>
  <si>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</si>
  <si>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</si>
  <si>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</si>
  <si>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</si>
  <si>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</si>
  <si>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</si>
  <si>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</si>
  <si>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</si>
  <si>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</si>
  <si>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</si>
  <si>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</si>
  <si>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</si>
  <si>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</si>
  <si>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</si>
  <si>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</si>
  <si>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</si>
  <si>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</si>
  <si>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</si>
  <si>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</si>
  <si>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</si>
  <si>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</si>
  <si>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</si>
  <si>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</si>
  <si>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</si>
  <si>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</si>
  <si>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</si>
  <si>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</si>
  <si>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</si>
  <si>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</si>
  <si>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</si>
  <si>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</si>
  <si>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</si>
  <si>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</si>
  <si>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</si>
  <si>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</si>
  <si>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</si>
  <si>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</si>
  <si>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</si>
  <si>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</si>
  <si>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</si>
  <si>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</si>
  <si>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</si>
  <si>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</si>
  <si>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</si>
  <si>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</si>
  <si>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</si>
  <si>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</si>
  <si>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</si>
  <si>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</si>
  <si>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</si>
  <si>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</si>
  <si>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</si>
  <si>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</si>
  <si>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</si>
  <si>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</si>
  <si>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</si>
  <si>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</si>
  <si>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</si>
  <si>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</si>
  <si>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</si>
  <si>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</si>
  <si>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</si>
  <si>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</si>
  <si>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</si>
  <si>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</si>
  <si>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</si>
  <si>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</si>
  <si>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</si>
  <si>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</si>
  <si>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</si>
  <si>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</si>
  <si>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</si>
  <si>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</si>
  <si>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</si>
  <si>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</si>
  <si>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</si>
  <si>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</si>
  <si>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</si>
  <si>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</si>
  <si>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</si>
  <si>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</si>
  <si>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</si>
  <si>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</si>
  <si>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</si>
  <si>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</si>
  <si>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</si>
  <si>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</si>
  <si>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</si>
  <si>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</si>
  <si>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</si>
  <si>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</si>
  <si>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</si>
  <si>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</si>
  <si>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</si>
  <si>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</si>
  <si>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</si>
  <si>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</si>
  <si>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</si>
  <si>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</si>
  <si>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</si>
  <si>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</si>
  <si>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</si>
  <si>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</si>
  <si>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</si>
  <si>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</si>
  <si>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</si>
  <si>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</si>
  <si>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</si>
  <si>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</si>
  <si>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</si>
  <si>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</si>
  <si>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</si>
  <si>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</si>
  <si>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</si>
  <si>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</si>
  <si>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</si>
  <si>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</si>
  <si>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</si>
  <si>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</si>
  <si>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</si>
  <si>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</si>
  <si>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</si>
  <si>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</si>
  <si>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</si>
  <si>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</si>
  <si>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</si>
  <si>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</si>
  <si>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</si>
  <si>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</si>
  <si>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</si>
  <si>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</si>
  <si>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</si>
  <si>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</si>
  <si>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</si>
  <si>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</si>
  <si>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</si>
  <si>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</si>
  <si>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</si>
  <si>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</si>
  <si>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</si>
  <si>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</si>
  <si>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</si>
  <si>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</si>
  <si>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</si>
  <si>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</si>
  <si>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</si>
  <si>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</si>
  <si>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</si>
  <si>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</si>
  <si>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</si>
  <si>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</si>
  <si>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</si>
  <si>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</si>
  <si>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</si>
  <si>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</si>
  <si>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</si>
  <si>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</si>
  <si>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</si>
  <si>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</si>
  <si>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</si>
  <si>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</si>
  <si>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</si>
  <si>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</si>
  <si>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</si>
  <si>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</si>
  <si>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</si>
  <si>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</si>
  <si>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</si>
  <si>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</si>
  <si>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</si>
  <si>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</si>
  <si>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</si>
  <si>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</si>
  <si>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</si>
  <si>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</si>
  <si>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</si>
  <si>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</si>
  <si>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</si>
  <si>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</si>
  <si>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</si>
  <si>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</si>
  <si>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</si>
  <si>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不要</t>
  </si>
  <si>
    <t>可</t>
  </si>
  <si>
    <t>不可</t>
  </si>
  <si>
    <t>有無さえ分ればよい</t>
  </si>
  <si>
    <t>使わない</t>
  </si>
  <si>
    <t>なし</t>
  </si>
  <si>
    <t>応相談</t>
  </si>
  <si>
    <t>ハイエース</t>
  </si>
  <si>
    <t>事前に体育館内部、搬入路の写真をお送り頂けると助かります。</t>
    <rPh sb="0" eb="2">
      <t xml:space="preserve">ジゼンニ </t>
    </rPh>
    <rPh sb="3" eb="6">
      <t xml:space="preserve">タイイクカン </t>
    </rPh>
    <rPh sb="6" eb="8">
      <t xml:space="preserve">ナイブ </t>
    </rPh>
    <rPh sb="9" eb="12">
      <t xml:space="preserve">ハンニュウロ </t>
    </rPh>
    <rPh sb="13" eb="15">
      <t xml:space="preserve">シャシンヲ </t>
    </rPh>
    <rPh sb="19" eb="20">
      <t xml:space="preserve">イタダケルト </t>
    </rPh>
    <rPh sb="23" eb="24">
      <t xml:space="preserve">タスカリマス </t>
    </rPh>
    <phoneticPr fontId="1"/>
  </si>
  <si>
    <t>電源：家庭用電源があれば十分です。
ピアノ：舞台はステージ前フロアに設置するため、ステージ上にあるのは問題ありません。
遮光：日の光が直接射し込む場合のみ、遮光をお願いする場合があります。</t>
    <rPh sb="0" eb="2">
      <t xml:space="preserve">デンゲン </t>
    </rPh>
    <rPh sb="3" eb="8">
      <t xml:space="preserve">カテイヨウデンゲン </t>
    </rPh>
    <rPh sb="12" eb="14">
      <t xml:space="preserve">ジュウブン </t>
    </rPh>
    <rPh sb="22" eb="24">
      <t xml:space="preserve">ブタイ </t>
    </rPh>
    <rPh sb="34" eb="36">
      <t xml:space="preserve">セッチ </t>
    </rPh>
    <rPh sb="51" eb="53">
      <t xml:space="preserve">モンダイ </t>
    </rPh>
    <rPh sb="60" eb="62">
      <t xml:space="preserve">シャコウ </t>
    </rPh>
    <rPh sb="63" eb="64">
      <t xml:space="preserve">ヒガサシコム </t>
    </rPh>
    <rPh sb="65" eb="66">
      <t xml:space="preserve">ヒカリ </t>
    </rPh>
    <rPh sb="67" eb="69">
      <t xml:space="preserve">チョクセツ </t>
    </rPh>
    <rPh sb="73" eb="75">
      <t xml:space="preserve">バアイ </t>
    </rPh>
    <rPh sb="78" eb="80">
      <t xml:space="preserve">シャコウ </t>
    </rPh>
    <rPh sb="86" eb="88">
      <t xml:space="preserve">バアイ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</si>
</sst>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743414</xdr:colOff>
      <xdr:row>76</xdr:row>
      <xdr:rowOff>131646</xdr:rowOff>
    </xdr:from>
    <xdr:to>
      <xdr:col>9</xdr:col>
      <xdr:colOff>220116</xdr:colOff>
      <xdr:row>82</xdr:row>
      <xdr:rowOff>55410</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4259146" y="24981829"/>
          <a:ext cx="2791092" cy="127120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949600"/>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76</xdr:row>
      <xdr:rowOff>123902</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8537" y="23050649"/>
          <a:ext cx="5190661" cy="192343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19601</xdr:rowOff>
    </xdr:from>
    <xdr:to>
      <xdr:col>9</xdr:col>
      <xdr:colOff>197929</xdr:colOff>
      <xdr:row>76</xdr:row>
      <xdr:rowOff>55257</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1085" y="24694743"/>
          <a:ext cx="5158118" cy="278273"/>
          <a:chOff x="1076477" y="14924206"/>
          <a:chExt cx="4160761" cy="333434"/>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4206"/>
            <a:ext cx="1056317" cy="33343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１１</a:t>
            </a:r>
            <a:r>
              <a:rPr kumimoji="1" lang="en-US" altLang="ja-JP" sz="1100" b="1"/>
              <a:t> </a:t>
            </a:r>
            <a:r>
              <a:rPr kumimoji="1" lang="ja-JP" altLang="en-US" sz="1100" b="1"/>
              <a:t>ｍ</a:t>
            </a:r>
          </a:p>
        </xdr:txBody>
      </xdr:sp>
    </xdr:grpSp>
    <xdr:clientData/>
  </xdr:twoCellAnchor>
  <xdr:twoCellAnchor>
    <xdr:from>
      <xdr:col>3</xdr:col>
      <xdr:colOff>0</xdr:colOff>
      <xdr:row>85</xdr:row>
      <xdr:rowOff>154878</xdr:rowOff>
    </xdr:from>
    <xdr:to>
      <xdr:col>9</xdr:col>
      <xdr:colOff>285750</xdr:colOff>
      <xdr:row>95</xdr:row>
      <xdr:rowOff>167932</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8537" y="27072683"/>
          <a:ext cx="5257335" cy="237494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057131" y="23798278"/>
          <a:ext cx="723211" cy="1847335"/>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820853</xdr:colOff>
      <xdr:row>79</xdr:row>
      <xdr:rowOff>85182</xdr:rowOff>
    </xdr:from>
    <xdr:to>
      <xdr:col>5</xdr:col>
      <xdr:colOff>184573</xdr:colOff>
      <xdr:row>85</xdr:row>
      <xdr:rowOff>162622</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1850792" y="25655548"/>
          <a:ext cx="1849513" cy="142487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7</xdr:col>
      <xdr:colOff>1018</xdr:colOff>
      <xdr:row>82</xdr:row>
      <xdr:rowOff>157509</xdr:rowOff>
    </xdr:from>
    <xdr:to>
      <xdr:col>8</xdr:col>
      <xdr:colOff>47893</xdr:colOff>
      <xdr:row>85</xdr:row>
      <xdr:rowOff>81968</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58895" y="26423146"/>
          <a:ext cx="873573" cy="652313"/>
          <a:chOff x="5313592" y="15538888"/>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5538888"/>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6004189"/>
            <a:ext cx="677334" cy="26609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1.5</a:t>
            </a: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35319" y="23791376"/>
          <a:ext cx="765405" cy="1854237"/>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062136" y="23791376"/>
          <a:ext cx="723211" cy="1854237"/>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764732" y="23791376"/>
          <a:ext cx="587729" cy="1854237"/>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873812" y="23064459"/>
          <a:ext cx="4553494"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866910" y="22333319"/>
          <a:ext cx="4553494" cy="298741"/>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63873" y="21933447"/>
          <a:ext cx="4566194"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867187" y="21510658"/>
          <a:ext cx="4559844"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27093" y="25530147"/>
          <a:ext cx="1077882" cy="22074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bg2">
                  <a:lumMod val="25000"/>
                </a:schemeClr>
              </a:solidFill>
            </a:rPr>
            <a:t>1m</a:t>
          </a:r>
          <a:r>
            <a:rPr kumimoji="1" lang="ja-JP" altLang="en-US" sz="1100">
              <a:solidFill>
                <a:schemeClr val="bg2">
                  <a:lumMod val="25000"/>
                </a:schemeClr>
              </a:solidFill>
            </a:rPr>
            <a:t>ほどのスペースの確保が理想的です。</a:t>
          </a:r>
          <a:endParaRPr kumimoji="1" lang="en-US" altLang="ja-JP" sz="1100">
            <a:solidFill>
              <a:schemeClr val="bg2">
                <a:lumMod val="25000"/>
              </a:schemeClr>
            </a:solidFill>
          </a:endParaRPr>
        </a:p>
        <a:p>
          <a:pPr algn="ctr"/>
          <a:r>
            <a:rPr kumimoji="1" lang="en-US" altLang="ja-JP" sz="1100">
              <a:solidFill>
                <a:schemeClr val="bg2">
                  <a:lumMod val="25000"/>
                </a:schemeClr>
              </a:solidFill>
            </a:rPr>
            <a:t>※</a:t>
          </a:r>
          <a:r>
            <a:rPr kumimoji="1" lang="ja-JP" altLang="en-US" sz="1100">
              <a:solidFill>
                <a:schemeClr val="bg2">
                  <a:lumMod val="25000"/>
                </a:schemeClr>
              </a:solidFill>
            </a:rPr>
            <a:t>必須ではないです</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588304" y="25524473"/>
          <a:ext cx="926921" cy="2233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bg2">
                  <a:lumMod val="25000"/>
                </a:schemeClr>
              </a:solidFill>
            </a:rPr>
            <a:t>1m</a:t>
          </a:r>
          <a:r>
            <a:rPr kumimoji="1" lang="ja-JP" altLang="en-US" sz="1100">
              <a:solidFill>
                <a:schemeClr val="bg2">
                  <a:lumMod val="25000"/>
                </a:schemeClr>
              </a:solidFill>
            </a:rPr>
            <a:t>ほどのスペースの確保が理想的です。</a:t>
          </a:r>
          <a:endParaRPr kumimoji="1" lang="en-US" altLang="ja-JP" sz="1100">
            <a:solidFill>
              <a:schemeClr val="bg2">
                <a:lumMod val="25000"/>
              </a:schemeClr>
            </a:solidFill>
          </a:endParaRPr>
        </a:p>
        <a:p>
          <a:pPr algn="ctr"/>
          <a:r>
            <a:rPr kumimoji="1" lang="en-US" altLang="ja-JP" sz="1100">
              <a:solidFill>
                <a:schemeClr val="bg2">
                  <a:lumMod val="25000"/>
                </a:schemeClr>
              </a:solidFill>
            </a:rPr>
            <a:t>※</a:t>
          </a:r>
          <a:r>
            <a:rPr kumimoji="1" lang="ja-JP" altLang="en-US" sz="1100">
              <a:solidFill>
                <a:schemeClr val="bg2">
                  <a:lumMod val="25000"/>
                </a:schemeClr>
              </a:solidFill>
            </a:rPr>
            <a:t>必須ではないです</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40659" y="20919057"/>
          <a:ext cx="1660799"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749942" y="20928719"/>
          <a:ext cx="1667149"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3</xdr:col>
      <xdr:colOff>496644</xdr:colOff>
      <xdr:row>62</xdr:row>
      <xdr:rowOff>61910</xdr:rowOff>
    </xdr:from>
    <xdr:to>
      <xdr:col>8</xdr:col>
      <xdr:colOff>433659</xdr:colOff>
      <xdr:row>64</xdr:row>
      <xdr:rowOff>226910</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2355181" y="21582215"/>
          <a:ext cx="4080002" cy="62963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ピアノが舞台上にあるのは、問題ありません（移動不要）</a:t>
          </a:r>
          <a:endParaRPr kumimoji="1" lang="en-US" altLang="ja-JP" sz="1200" b="1">
            <a:solidFill>
              <a:schemeClr val="bg2">
                <a:lumMod val="25000"/>
              </a:schemeClr>
            </a:solidFill>
          </a:endParaRPr>
        </a:p>
        <a:p>
          <a:pPr algn="ctr"/>
          <a:r>
            <a:rPr kumimoji="1" lang="en-US" altLang="ja-JP" sz="1200" b="1">
              <a:solidFill>
                <a:schemeClr val="bg2">
                  <a:lumMod val="25000"/>
                </a:schemeClr>
              </a:solidFill>
            </a:rPr>
            <a:t>※</a:t>
          </a:r>
          <a:r>
            <a:rPr kumimoji="1" lang="ja-JP" altLang="en-US" sz="1200" b="1">
              <a:solidFill>
                <a:schemeClr val="bg2">
                  <a:lumMod val="25000"/>
                </a:schemeClr>
              </a:solidFill>
            </a:rPr>
            <a:t>フロアにある場合のみ、舞台上手（右側）に移動願います</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048812" y="21002386"/>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12</xdr:col>
      <xdr:colOff>394939</xdr:colOff>
      <xdr:row>70</xdr:row>
      <xdr:rowOff>168542</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9083598" y="2357835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12</xdr:col>
      <xdr:colOff>404289</xdr:colOff>
      <xdr:row>85</xdr:row>
      <xdr:rowOff>104764</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9092948" y="27022569"/>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3</xdr:col>
      <xdr:colOff>473396</xdr:colOff>
      <xdr:row>77</xdr:row>
      <xdr:rowOff>196228</xdr:rowOff>
    </xdr:from>
    <xdr:to>
      <xdr:col>4</xdr:col>
      <xdr:colOff>520271</xdr:colOff>
      <xdr:row>78</xdr:row>
      <xdr:rowOff>75344</xdr:rowOff>
    </xdr:to>
    <xdr:sp macro="" textlink="">
      <xdr:nvSpPr>
        <xdr:cNvPr id="96" name="テキスト ボックス 95">
          <a:extLst>
            <a:ext uri="{FF2B5EF4-FFF2-40B4-BE49-F238E27FC236}">
              <a16:creationId xmlns:a16="http://schemas.microsoft.com/office/drawing/2014/main" id="{FD31D36D-984E-304C-8C71-86447E0181D9}"/>
            </a:ext>
          </a:extLst>
        </xdr:cNvPr>
        <xdr:cNvSpPr txBox="1"/>
      </xdr:nvSpPr>
      <xdr:spPr>
        <a:xfrm>
          <a:off x="2331933" y="25286472"/>
          <a:ext cx="875472" cy="11917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1.5</a:t>
          </a:r>
          <a:r>
            <a:rPr kumimoji="1" lang="ja-JP" altLang="en-US" sz="1400" b="1"/>
            <a:t>　ｍ</a:t>
          </a:r>
        </a:p>
      </xdr:txBody>
    </xdr:sp>
    <xdr:clientData/>
  </xdr:twoCellAnchor>
  <xdr:twoCellAnchor>
    <xdr:from>
      <xdr:col>4</xdr:col>
      <xdr:colOff>163640</xdr:colOff>
      <xdr:row>76</xdr:row>
      <xdr:rowOff>142021</xdr:rowOff>
    </xdr:from>
    <xdr:to>
      <xdr:col>4</xdr:col>
      <xdr:colOff>163640</xdr:colOff>
      <xdr:row>79</xdr:row>
      <xdr:rowOff>66480</xdr:rowOff>
    </xdr:to>
    <xdr:cxnSp macro="">
      <xdr:nvCxnSpPr>
        <xdr:cNvPr id="97" name="直線矢印コネクタ 96">
          <a:extLst>
            <a:ext uri="{FF2B5EF4-FFF2-40B4-BE49-F238E27FC236}">
              <a16:creationId xmlns:a16="http://schemas.microsoft.com/office/drawing/2014/main" id="{6429F853-33A8-494D-9228-849AB8E81F86}"/>
            </a:ext>
          </a:extLst>
        </xdr:cNvPr>
        <xdr:cNvCxnSpPr/>
      </xdr:nvCxnSpPr>
      <xdr:spPr>
        <a:xfrm>
          <a:off x="2850774" y="24992204"/>
          <a:ext cx="0" cy="644642"/>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820854</xdr:colOff>
      <xdr:row>68</xdr:row>
      <xdr:rowOff>129128</xdr:rowOff>
    </xdr:from>
    <xdr:to>
      <xdr:col>9</xdr:col>
      <xdr:colOff>224573</xdr:colOff>
      <xdr:row>69</xdr:row>
      <xdr:rowOff>216829</xdr:rowOff>
    </xdr:to>
    <xdr:sp macro="" textlink="">
      <xdr:nvSpPr>
        <xdr:cNvPr id="98" name="テキスト ボックス 97">
          <a:extLst>
            <a:ext uri="{FF2B5EF4-FFF2-40B4-BE49-F238E27FC236}">
              <a16:creationId xmlns:a16="http://schemas.microsoft.com/office/drawing/2014/main" id="{3E162D73-4790-874C-8AED-1183392B7371}"/>
            </a:ext>
          </a:extLst>
        </xdr:cNvPr>
        <xdr:cNvSpPr txBox="1"/>
      </xdr:nvSpPr>
      <xdr:spPr>
        <a:xfrm>
          <a:off x="1850793" y="23058823"/>
          <a:ext cx="5203902" cy="32776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設置舞台後方を一部、控えのスペースとして使用</a:t>
          </a:r>
          <a:endParaRPr kumimoji="1" lang="en-US" altLang="ja-JP" sz="1200" b="1">
            <a:solidFill>
              <a:schemeClr val="bg2">
                <a:lumMod val="25000"/>
              </a:schemeClr>
            </a:solidFill>
          </a:endParaRPr>
        </a:p>
      </xdr:txBody>
    </xdr:sp>
    <xdr:clientData/>
  </xdr:twoCellAnchor>
  <xdr:twoCellAnchor>
    <xdr:from>
      <xdr:col>7</xdr:col>
      <xdr:colOff>686832</xdr:colOff>
      <xdr:row>68</xdr:row>
      <xdr:rowOff>168305</xdr:rowOff>
    </xdr:from>
    <xdr:to>
      <xdr:col>8</xdr:col>
      <xdr:colOff>687992</xdr:colOff>
      <xdr:row>82</xdr:row>
      <xdr:rowOff>54207</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5844709" y="23145121"/>
          <a:ext cx="827858" cy="3174723"/>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９　ｍ</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04217" y="23725133"/>
          <a:ext cx="726985"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89953" y="23718231"/>
          <a:ext cx="77295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24318" y="23718231"/>
          <a:ext cx="726985"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30688" y="23718231"/>
          <a:ext cx="591503"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13350" y="23004793"/>
          <a:ext cx="45836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6448" y="22278685"/>
          <a:ext cx="45836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03411" y="21870905"/>
          <a:ext cx="45963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6725" y="21440209"/>
          <a:ext cx="45900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80197" y="20840700"/>
          <a:ext cx="1672121"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08350" y="20850362"/>
          <a:ext cx="1678471"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28067"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6" zoomScale="106" zoomScaleNormal="106" zoomScaleSheetLayoutView="106" workbookViewId="0">
      <selection activeCell="M19" sqref="M19"/>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170</v>
      </c>
      <c r="D2" s="27" t="s">
        <v>5</v>
      </c>
      <c r="E2" s="29" t="str">
        <f>VLOOKUP($C$2,'R7_制作団体一覧'!A:H,2,FALSE)</f>
        <v>伝統芸能分野</v>
      </c>
      <c r="F2" s="26" t="s">
        <v>2</v>
      </c>
      <c r="G2" s="30" t="str">
        <f>VLOOKUP($C$2,'R7_制作団体一覧'!A:H,3,FALSE)</f>
        <v>歌舞伎・能楽</v>
      </c>
      <c r="H2" s="27" t="s">
        <v>20</v>
      </c>
      <c r="I2" s="29" t="str">
        <f>VLOOKUP($C$2,'R7_制作団体一覧'!A:H,5,FALSE)</f>
        <v>A区分</v>
      </c>
      <c r="J2" s="27" t="s">
        <v>3</v>
      </c>
      <c r="K2" s="29" t="str">
        <f>VLOOKUP($C$2,'R7_制作団体一覧'!A:H,6,FALSE)</f>
        <v>G</v>
      </c>
      <c r="L2" s="28"/>
      <c r="M2" s="43"/>
      <c r="N2" s="43"/>
      <c r="O2" s="43"/>
      <c r="P2" s="43"/>
      <c r="Q2" s="43"/>
      <c r="R2" s="43"/>
      <c r="S2" s="43"/>
      <c r="T2" s="43"/>
      <c r="U2" s="43"/>
      <c r="V2" s="43"/>
      <c r="W2" s="43"/>
      <c r="X2" s="43"/>
      <c r="Y2" s="43"/>
      <c r="Z2" s="43"/>
    </row>
    <row r="3" spans="1:26" ht="27.95" customHeight="1" x14ac:dyDescent="0.15">
      <c r="A3" s="28"/>
      <c r="B3" s="27" t="s">
        <v>1</v>
      </c>
      <c r="C3" s="161" t="str">
        <f>VLOOKUP($C$2,'R7_制作団体一覧'!A:H,8,FALSE)</f>
        <v>一般社団法人観世会</v>
      </c>
      <c r="D3" s="161"/>
      <c r="E3" s="161"/>
      <c r="F3" s="161"/>
      <c r="G3" s="27" t="s">
        <v>4</v>
      </c>
      <c r="H3" s="162" t="str">
        <f>VLOOKUP($C$2,'R7_制作団体一覧'!A:H,7,FALSE)</f>
        <v>一般社団法人観世会</v>
      </c>
      <c r="I3" s="162"/>
      <c r="J3" s="162"/>
      <c r="K3" s="162"/>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v>15</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11</v>
      </c>
      <c r="G10" s="51" t="s">
        <v>40</v>
      </c>
      <c r="H10" s="52" t="s">
        <v>42</v>
      </c>
      <c r="I10" s="53">
        <v>9</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v>2.5</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614</v>
      </c>
      <c r="G12" s="173"/>
      <c r="H12" s="174" t="s">
        <v>45</v>
      </c>
      <c r="I12" s="175"/>
      <c r="J12" s="176" t="s">
        <v>615</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2</v>
      </c>
      <c r="G13" s="51" t="s">
        <v>40</v>
      </c>
      <c r="H13" s="49" t="s">
        <v>7</v>
      </c>
      <c r="I13" s="50">
        <v>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613</v>
      </c>
      <c r="F14" s="144"/>
      <c r="G14" s="120" t="s">
        <v>50</v>
      </c>
      <c r="H14" s="121"/>
      <c r="I14" s="121"/>
      <c r="J14" s="123" t="s">
        <v>616</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617</v>
      </c>
      <c r="F15" s="152"/>
      <c r="G15" s="155" t="s">
        <v>48</v>
      </c>
      <c r="H15" s="156"/>
      <c r="I15" s="156"/>
      <c r="J15" s="144" t="s">
        <v>618</v>
      </c>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619</v>
      </c>
      <c r="F17" s="124"/>
      <c r="G17" s="125" t="s">
        <v>53</v>
      </c>
      <c r="H17" s="126"/>
      <c r="I17" s="126"/>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620</v>
      </c>
      <c r="F18" s="128"/>
      <c r="G18" s="44" t="s">
        <v>56</v>
      </c>
      <c r="H18" s="45">
        <v>1</v>
      </c>
      <c r="I18" s="46" t="s">
        <v>57</v>
      </c>
      <c r="J18" s="121"/>
      <c r="K18" s="129"/>
      <c r="L18" s="24"/>
      <c r="M18" s="43"/>
      <c r="N18" s="43"/>
      <c r="O18" s="43"/>
      <c r="P18" s="43"/>
      <c r="Q18" s="43"/>
      <c r="R18" s="43"/>
      <c r="S18" s="43"/>
      <c r="T18" s="43"/>
      <c r="U18" s="43"/>
      <c r="V18" s="43"/>
      <c r="W18" s="43"/>
      <c r="X18" s="43"/>
      <c r="Y18" s="43"/>
      <c r="Z18" s="43"/>
    </row>
    <row r="19" spans="1:26" ht="27.95" customHeight="1" x14ac:dyDescent="0.15">
      <c r="A19" s="23"/>
      <c r="B19" s="130" t="s">
        <v>59</v>
      </c>
      <c r="C19" s="131"/>
      <c r="D19" s="132"/>
      <c r="E19" s="61" t="s">
        <v>54</v>
      </c>
      <c r="F19" s="62">
        <v>1.7</v>
      </c>
      <c r="G19" s="63" t="s">
        <v>40</v>
      </c>
      <c r="H19" s="64" t="s">
        <v>55</v>
      </c>
      <c r="I19" s="62">
        <v>5.3</v>
      </c>
      <c r="J19" s="133" t="s">
        <v>40</v>
      </c>
      <c r="K19" s="134"/>
      <c r="L19" s="23"/>
      <c r="M19" s="43"/>
      <c r="N19" s="43"/>
      <c r="O19" s="43"/>
      <c r="P19" s="43"/>
      <c r="Q19" s="43"/>
      <c r="R19" s="43"/>
      <c r="S19" s="43"/>
      <c r="T19" s="43"/>
      <c r="U19" s="43"/>
      <c r="V19" s="43"/>
      <c r="W19" s="43"/>
      <c r="X19" s="43"/>
      <c r="Y19" s="43"/>
      <c r="Z19" s="43"/>
    </row>
    <row r="20" spans="1:26" ht="90.95" customHeight="1" x14ac:dyDescent="0.15">
      <c r="A20" s="23"/>
      <c r="B20" s="130" t="s">
        <v>461</v>
      </c>
      <c r="C20" s="131"/>
      <c r="D20" s="132"/>
      <c r="E20" s="138" t="s">
        <v>622</v>
      </c>
      <c r="F20" s="139"/>
      <c r="G20" s="139"/>
      <c r="H20" s="139"/>
      <c r="I20" s="139"/>
      <c r="J20" s="139"/>
      <c r="K20" s="140"/>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613</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t="s">
        <v>621</v>
      </c>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x14ac:dyDescent="0.15">
      <c r="A47" s="21"/>
      <c r="B47" s="73" t="s">
        <v>428</v>
      </c>
      <c r="C47" s="82"/>
      <c r="D47" s="108"/>
      <c r="E47" s="109"/>
      <c r="F47" s="110"/>
      <c r="G47" s="111"/>
      <c r="H47" s="110"/>
      <c r="I47" s="111"/>
      <c r="J47" s="110"/>
      <c r="K47" s="111"/>
      <c r="L47" s="21"/>
      <c r="M47" s="43"/>
      <c r="N47" s="43"/>
      <c r="O47" s="43"/>
      <c r="P47" s="43"/>
      <c r="Q47" s="43"/>
      <c r="R47" s="43"/>
      <c r="S47" s="43"/>
      <c r="T47" s="43"/>
      <c r="U47" s="43"/>
      <c r="V47" s="43"/>
      <c r="W47" s="43"/>
      <c r="X47" s="43"/>
      <c r="Y47" s="43"/>
      <c r="Z47" s="43"/>
    </row>
    <row r="48" spans="1:26" ht="80.45" customHeight="1" x14ac:dyDescent="0.15">
      <c r="A48" s="21"/>
      <c r="B48" s="73" t="s">
        <v>428</v>
      </c>
      <c r="C48" s="82"/>
      <c r="D48" s="108"/>
      <c r="E48" s="109"/>
      <c r="F48" s="110"/>
      <c r="G48" s="111"/>
      <c r="H48" s="110"/>
      <c r="I48" s="111"/>
      <c r="J48" s="110"/>
      <c r="K48" s="111"/>
      <c r="L48" s="21"/>
      <c r="M48" s="43"/>
      <c r="N48" s="43"/>
      <c r="O48" s="43"/>
      <c r="P48" s="43"/>
      <c r="Q48" s="43"/>
      <c r="R48" s="43"/>
      <c r="S48" s="43"/>
      <c r="T48" s="43"/>
      <c r="U48" s="43"/>
      <c r="V48" s="43"/>
      <c r="W48" s="43"/>
      <c r="X48" s="43"/>
      <c r="Y48" s="43"/>
      <c r="Z48" s="43"/>
    </row>
    <row r="49" spans="1:26" ht="80.45" customHeight="1" x14ac:dyDescent="0.15">
      <c r="A49" s="21"/>
      <c r="B49" s="73" t="s">
        <v>429</v>
      </c>
      <c r="C49" s="82"/>
      <c r="D49" s="108"/>
      <c r="E49" s="109"/>
      <c r="F49" s="110"/>
      <c r="G49" s="111"/>
      <c r="H49" s="110"/>
      <c r="I49" s="111"/>
      <c r="J49" s="110"/>
      <c r="K49" s="111"/>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7.100000000000001" customHeight="1" x14ac:dyDescent="0.15">
      <c r="A56" s="19"/>
      <c r="B56" s="92" t="s">
        <v>8</v>
      </c>
      <c r="C56" s="92"/>
      <c r="D56" s="92"/>
      <c r="E56" s="92"/>
      <c r="F56" s="92"/>
      <c r="G56" s="93" t="str">
        <f>E17</f>
        <v>応相談</v>
      </c>
      <c r="H56" s="93"/>
      <c r="I56" s="93"/>
      <c r="J56" s="93"/>
      <c r="K56" s="93"/>
      <c r="L56" s="19"/>
      <c r="M56" s="32"/>
      <c r="W56" s="32"/>
      <c r="X56" s="32"/>
      <c r="Y56" s="32"/>
    </row>
    <row r="57" spans="1:26" ht="17.100000000000001"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5"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1" t="s">
        <v>611</v>
      </c>
      <c r="D3" s="161"/>
      <c r="E3" s="161"/>
      <c r="F3" s="161"/>
      <c r="G3" s="27" t="s">
        <v>4</v>
      </c>
      <c r="H3" s="162" t="s">
        <v>612</v>
      </c>
      <c r="I3" s="162"/>
      <c r="J3" s="162"/>
      <c r="K3" s="162"/>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v>500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419</v>
      </c>
      <c r="G12" s="173"/>
      <c r="H12" s="174" t="s">
        <v>45</v>
      </c>
      <c r="I12" s="175"/>
      <c r="J12" s="176" t="s">
        <v>419</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2</v>
      </c>
      <c r="G13" s="51" t="s">
        <v>40</v>
      </c>
      <c r="H13" s="49" t="s">
        <v>7</v>
      </c>
      <c r="I13" s="50">
        <v>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424</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425</v>
      </c>
      <c r="F15" s="152"/>
      <c r="G15" s="155" t="s">
        <v>48</v>
      </c>
      <c r="H15" s="156"/>
      <c r="I15" s="156"/>
      <c r="J15" s="144" t="s">
        <v>426</v>
      </c>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422</v>
      </c>
      <c r="F17" s="124"/>
      <c r="G17" s="125" t="s">
        <v>53</v>
      </c>
      <c r="H17" s="126"/>
      <c r="I17" s="126"/>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2</v>
      </c>
      <c r="I18" s="46" t="s">
        <v>57</v>
      </c>
      <c r="J18" s="121"/>
      <c r="K18" s="129"/>
      <c r="L18" s="24"/>
      <c r="M18" s="43"/>
      <c r="N18" s="43"/>
      <c r="O18" s="43"/>
      <c r="P18" s="43"/>
      <c r="Q18" s="43"/>
      <c r="R18" s="43"/>
      <c r="S18" s="43"/>
      <c r="T18" s="43"/>
      <c r="U18" s="43"/>
      <c r="V18" s="43"/>
      <c r="W18" s="43"/>
      <c r="X18" s="43"/>
      <c r="Y18" s="43"/>
      <c r="Z18" s="43"/>
    </row>
    <row r="19" spans="1:26" ht="27.95" customHeight="1" thickBot="1" x14ac:dyDescent="0.2">
      <c r="A19" s="23"/>
      <c r="B19" s="130" t="s">
        <v>59</v>
      </c>
      <c r="C19" s="131"/>
      <c r="D19" s="132"/>
      <c r="E19" s="61" t="s">
        <v>54</v>
      </c>
      <c r="F19" s="62">
        <v>2.1</v>
      </c>
      <c r="G19" s="63" t="s">
        <v>40</v>
      </c>
      <c r="H19" s="64" t="s">
        <v>55</v>
      </c>
      <c r="I19" s="62">
        <v>6.2</v>
      </c>
      <c r="J19" s="133" t="s">
        <v>40</v>
      </c>
      <c r="K19" s="134"/>
      <c r="L19" s="23"/>
      <c r="M19" s="43"/>
      <c r="N19" s="43"/>
      <c r="O19" s="43"/>
      <c r="P19" s="43"/>
      <c r="Q19" s="43"/>
      <c r="R19" s="43"/>
      <c r="S19" s="43"/>
      <c r="T19" s="43"/>
      <c r="U19" s="43"/>
      <c r="V19" s="43"/>
      <c r="W19" s="43"/>
      <c r="X19" s="43"/>
      <c r="Y19" s="43"/>
      <c r="Z19" s="43"/>
    </row>
    <row r="20" spans="1:26" ht="75.75" customHeight="1" thickTop="1" thickBot="1" x14ac:dyDescent="0.2">
      <c r="A20" s="23"/>
      <c r="B20" s="130" t="s">
        <v>461</v>
      </c>
      <c r="C20" s="131"/>
      <c r="D20" s="131"/>
      <c r="E20" s="193" t="s">
        <v>472</v>
      </c>
      <c r="F20" s="194"/>
      <c r="G20" s="194"/>
      <c r="H20" s="194"/>
      <c r="I20" s="194"/>
      <c r="J20" s="194"/>
      <c r="K20" s="195"/>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3" t="s">
        <v>449</v>
      </c>
      <c r="E47" s="184"/>
      <c r="F47" s="185" t="s">
        <v>458</v>
      </c>
      <c r="G47" s="186"/>
      <c r="H47" s="185" t="s">
        <v>457</v>
      </c>
      <c r="I47" s="186"/>
      <c r="J47" s="185" t="s">
        <v>454</v>
      </c>
      <c r="K47" s="187"/>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8" t="s">
        <v>449</v>
      </c>
      <c r="E48" s="189"/>
      <c r="F48" s="190" t="s">
        <v>458</v>
      </c>
      <c r="G48" s="191"/>
      <c r="H48" s="190" t="s">
        <v>452</v>
      </c>
      <c r="I48" s="191"/>
      <c r="J48" s="190" t="s">
        <v>455</v>
      </c>
      <c r="K48" s="192"/>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8" t="s">
        <v>450</v>
      </c>
      <c r="E49" s="179"/>
      <c r="F49" s="180" t="s">
        <v>451</v>
      </c>
      <c r="G49" s="181"/>
      <c r="H49" s="180" t="s">
        <v>453</v>
      </c>
      <c r="I49" s="181"/>
      <c r="J49" s="180" t="s">
        <v>456</v>
      </c>
      <c r="K49" s="182"/>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7.100000000000001" customHeight="1" x14ac:dyDescent="0.15">
      <c r="A56" s="19"/>
      <c r="B56" s="92" t="s">
        <v>8</v>
      </c>
      <c r="C56" s="92"/>
      <c r="D56" s="92"/>
      <c r="E56" s="92"/>
      <c r="F56" s="92"/>
      <c r="G56" s="93" t="str">
        <f>E17</f>
        <v>必須</v>
      </c>
      <c r="H56" s="93"/>
      <c r="I56" s="93"/>
      <c r="J56" s="93"/>
      <c r="K56" s="93"/>
      <c r="L56" s="19"/>
      <c r="M56" s="32"/>
      <c r="W56" s="32"/>
      <c r="X56" s="32"/>
      <c r="Y56" s="32"/>
    </row>
    <row r="57" spans="1:26" ht="17.100000000000001"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BD3" sqref="BD3"/>
    </sheetView>
  </sheetViews>
  <sheetFormatPr defaultColWidth="8.875" defaultRowHeight="13.5" x14ac:dyDescent="0.15"/>
  <cols>
    <col min="6" max="6" width="17.125" bestFit="1" customWidth="1"/>
    <col min="7" max="7" width="31.62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G097</v>
      </c>
      <c r="B3" s="71" t="str">
        <f>①会場条件に係るヒアリングシート!E2</f>
        <v>伝統芸能分野</v>
      </c>
      <c r="C3" s="71" t="str">
        <f>①会場条件に係るヒアリングシート!G2</f>
        <v>歌舞伎・能楽</v>
      </c>
      <c r="D3" s="71" t="str">
        <f>①会場条件に係るヒアリングシート!I2</f>
        <v>A区分</v>
      </c>
      <c r="E3" s="71" t="str">
        <f>①会場条件に係るヒアリングシート!K2</f>
        <v>G</v>
      </c>
      <c r="F3" s="71" t="str">
        <f>①会場条件に係るヒアリングシート!C3</f>
        <v>一般社団法人観世会</v>
      </c>
      <c r="G3" s="71" t="str">
        <f>①会場条件に係るヒアリングシート!H3</f>
        <v>一般社団法人観世会</v>
      </c>
      <c r="H3" s="71" t="str">
        <f>①会場条件に係るヒアリングシート!E9</f>
        <v>2F以上応相談</v>
      </c>
      <c r="I3" s="71">
        <f>①会場条件に係るヒアリングシート!J9</f>
        <v>15</v>
      </c>
      <c r="J3" s="71">
        <f>①会場条件に係るヒアリングシート!F10</f>
        <v>11</v>
      </c>
      <c r="K3" s="71">
        <f>①会場条件に係るヒアリングシート!I10</f>
        <v>9</v>
      </c>
      <c r="L3" s="71">
        <f>①会場条件に係るヒアリングシート!F11</f>
        <v>2.5</v>
      </c>
      <c r="M3" s="71" t="str">
        <f>①会場条件に係るヒアリングシート!F12</f>
        <v>可</v>
      </c>
      <c r="N3" s="71" t="str">
        <f>①会場条件に係るヒアリングシート!J12</f>
        <v>不可</v>
      </c>
      <c r="O3" s="71">
        <f>①会場条件に係るヒアリングシート!F13</f>
        <v>2</v>
      </c>
      <c r="P3" s="71">
        <f>①会場条件に係るヒアリングシート!I13</f>
        <v>2</v>
      </c>
      <c r="Q3" s="71" t="str">
        <f>①会場条件に係るヒアリングシート!E14</f>
        <v>不要</v>
      </c>
      <c r="R3" s="71" t="str">
        <f>①会場条件に係るヒアリングシート!J14</f>
        <v>有無さえ分ればよい</v>
      </c>
      <c r="S3" s="71" t="str">
        <f>①会場条件に係るヒアリングシート!E15</f>
        <v>使わない</v>
      </c>
      <c r="T3" s="71" t="str">
        <f>①会場条件に係るヒアリングシート!J15</f>
        <v>なし</v>
      </c>
      <c r="U3" s="71" t="str">
        <f>①会場条件に係るヒアリングシート!J16</f>
        <v>要</v>
      </c>
      <c r="V3" s="71" t="str">
        <f>①会場条件に係るヒアリングシート!E17</f>
        <v>応相談</v>
      </c>
      <c r="W3" s="71">
        <f>①会場条件に係るヒアリングシート!J17</f>
        <v>10</v>
      </c>
      <c r="X3" s="71" t="str">
        <f>①会場条件に係るヒアリングシート!E18</f>
        <v>ハイエース</v>
      </c>
      <c r="Y3" s="71">
        <f>①会場条件に係るヒアリングシート!H18</f>
        <v>1</v>
      </c>
      <c r="Z3" s="71">
        <f>①会場条件に係るヒアリングシート!F19</f>
        <v>1.7</v>
      </c>
      <c r="AA3" s="71">
        <f>①会場条件に係るヒアリングシート!I19</f>
        <v>5.3</v>
      </c>
      <c r="AB3" s="71" t="str">
        <f>①会場条件に係るヒアリングシート!E20</f>
        <v>電源：家庭用電源があれば十分です。
ピアノ：舞台はステージ前フロアに設置するため、ステージ上にあるのは問題ありません。
遮光：日の光が直接射し込む場合のみ、遮光をお願いする場合があります。</v>
      </c>
      <c r="AC3" s="71" t="str">
        <f>①会場条件に係るヒアリングシート!E25</f>
        <v>不要</v>
      </c>
      <c r="AD3" s="71" t="str">
        <f>①会場条件に係るヒアリングシート!E26</f>
        <v>事前に体育館内部、搬入路の写真をお送り頂けると助かります。</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2024-12-08T02:23:24Z</cp:lastPrinted>
  <dcterms:created xsi:type="dcterms:W3CDTF">2017-09-27T00:12:11Z</dcterms:created>
  <dcterms:modified xsi:type="dcterms:W3CDTF">2024-12-11T08:06:35Z</dcterms:modified>
</cp:coreProperties>
</file>