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05" yWindow="-105" windowWidth="23250" windowHeight="1245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C3" i="21" l="1"/>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F3" i="15"/>
  <c r="K2" i="21"/>
  <c r="E3" i="15" s="1"/>
  <c r="I2" i="21"/>
  <c r="D3" i="15" s="1"/>
  <c r="G2" i="21"/>
  <c r="C3" i="15" s="1"/>
  <c r="E2" i="21"/>
  <c r="B3" i="15" s="1"/>
</calcChain>
</file>

<file path=xl/sharedStrings.xml><?xml version="1.0" encoding="utf-8"?>
<sst xmlns="http://schemas.openxmlformats.org/spreadsheetml/2006/main" count="1477" uniqueCount="630">
  <si>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</si>
  <si>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</si>
  <si>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</si>
  <si>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</si>
  <si>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</si>
  <si>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</si>
  <si>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</si>
  <si>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</si>
  <si>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</si>
  <si>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</si>
  <si>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</si>
  <si>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</si>
  <si>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</si>
  <si>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</si>
  <si>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</si>
  <si>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</si>
  <si>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</si>
  <si>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</si>
  <si>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</si>
  <si>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</si>
  <si>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</si>
  <si>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</si>
  <si>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</si>
  <si>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</si>
  <si>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</si>
  <si>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</si>
  <si>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</si>
  <si>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</si>
  <si>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</si>
  <si>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</si>
  <si>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</si>
  <si>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</si>
  <si>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</si>
  <si>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</si>
  <si>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</si>
  <si>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</si>
  <si>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</si>
  <si>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</si>
  <si>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</si>
  <si>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</si>
  <si>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</si>
  <si>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</si>
  <si>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</si>
  <si>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</si>
  <si>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</si>
  <si>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</si>
  <si>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</si>
  <si>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</si>
  <si>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</si>
  <si>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</si>
  <si>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</si>
  <si>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</si>
  <si>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</si>
  <si>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</si>
  <si>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</si>
  <si>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</si>
  <si>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</si>
  <si>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</si>
  <si>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</si>
  <si>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</si>
  <si>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</si>
  <si>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</si>
  <si>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</si>
  <si>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</si>
  <si>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</si>
  <si>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</si>
  <si>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</si>
  <si>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</si>
  <si>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</si>
  <si>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</si>
  <si>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</si>
  <si>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</si>
  <si>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</si>
  <si>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</si>
  <si>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</si>
  <si>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</si>
  <si>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</si>
  <si>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</si>
  <si>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</si>
  <si>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</si>
  <si>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</si>
  <si>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</si>
  <si>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</si>
  <si>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</si>
  <si>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</si>
  <si>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</si>
  <si>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</si>
  <si>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</si>
  <si>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</si>
  <si>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</si>
  <si>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</si>
  <si>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</si>
  <si>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</si>
  <si>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</si>
  <si>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</si>
  <si>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</si>
  <si>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</si>
  <si>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</si>
  <si>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</si>
  <si>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</si>
  <si>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</si>
  <si>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</si>
  <si>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</si>
  <si>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</si>
  <si>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</si>
  <si>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</si>
  <si>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</si>
  <si>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</si>
  <si>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</si>
  <si>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</si>
  <si>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</si>
  <si>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</si>
  <si>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</si>
  <si>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</si>
  <si>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</si>
  <si>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</si>
  <si>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</si>
  <si>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</si>
  <si>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</si>
  <si>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</si>
  <si>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</si>
  <si>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</si>
  <si>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</si>
  <si>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</si>
  <si>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</si>
  <si>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</si>
  <si>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</si>
  <si>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</si>
  <si>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</si>
  <si>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</si>
  <si>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</si>
  <si>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</si>
  <si>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</si>
  <si>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</si>
  <si>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</si>
  <si>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</si>
  <si>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</si>
  <si>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</si>
  <si>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</si>
  <si>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</si>
  <si>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</si>
  <si>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</si>
  <si>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</si>
  <si>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</si>
  <si>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</si>
  <si>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</si>
  <si>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</si>
  <si>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</si>
  <si>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</si>
  <si>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</si>
  <si>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</si>
  <si>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</si>
  <si>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</si>
  <si>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</si>
  <si>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</si>
  <si>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</si>
  <si>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</si>
  <si>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</si>
  <si>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</si>
  <si>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</si>
  <si>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</si>
  <si>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</si>
  <si>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</si>
  <si>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</si>
  <si>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</si>
  <si>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</si>
  <si>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</si>
  <si>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</si>
  <si>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</si>
  <si>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</si>
  <si>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</si>
  <si>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</si>
  <si>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</si>
  <si>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</si>
  <si>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</si>
  <si>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</si>
  <si>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</si>
  <si>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</si>
  <si>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</si>
  <si>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</si>
  <si>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</si>
  <si>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</si>
  <si>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</si>
  <si>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</si>
  <si>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</si>
  <si>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</si>
  <si>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</si>
  <si>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</si>
  <si>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</si>
  <si>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</si>
  <si>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</si>
  <si>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</si>
  <si>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</si>
  <si>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</si>
  <si>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</si>
  <si>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</si>
  <si>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</si>
  <si>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</si>
  <si>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</si>
  <si>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</si>
  <si>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</si>
  <si>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</si>
  <si>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</si>
  <si>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</si>
  <si>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</si>
  <si>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</si>
  <si>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</si>
  <si>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</si>
  <si>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</si>
  <si>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</si>
  <si>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</si>
  <si>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</si>
  <si>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</si>
  <si>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</si>
  <si>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</si>
  <si>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</si>
  <si>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</si>
  <si>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</si>
  <si>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</si>
  <si>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</si>
  <si>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</si>
  <si>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</si>
  <si>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</si>
  <si>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</si>
  <si>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</si>
  <si>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</si>
  <si>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</si>
  <si>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</si>
  <si>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</si>
  <si>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</si>
  <si>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</si>
  <si>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</si>
  <si>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</si>
  <si>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</si>
  <si>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</si>
  <si>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</si>
  <si>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</si>
  <si>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</si>
  <si>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</si>
  <si>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</si>
  <si>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</si>
  <si>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</si>
  <si>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</si>
  <si>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</si>
  <si>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</si>
  <si>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</si>
  <si>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</si>
  <si>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</si>
  <si>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</si>
  <si>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</si>
  <si>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</si>
  <si>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</si>
  <si>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</si>
  <si>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</si>
  <si>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</si>
  <si>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</si>
  <si>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</si>
  <si>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</si>
  <si>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</si>
  <si>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</si>
  <si>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</si>
  <si>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</si>
  <si>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</si>
  <si>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</si>
  <si>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</si>
  <si>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</si>
  <si>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</si>
  <si>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</si>
  <si>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</si>
  <si>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</si>
  <si>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</si>
  <si>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</si>
  <si>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</si>
  <si>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</si>
  <si>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</si>
  <si>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</si>
  <si>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</si>
  <si>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</si>
  <si>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</si>
  <si>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</si>
  <si>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</si>
  <si>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</si>
  <si>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</si>
  <si>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</si>
  <si>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</si>
  <si>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</si>
  <si>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</si>
  <si>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</si>
  <si>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</si>
  <si>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</si>
  <si>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</si>
  <si>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</si>
  <si>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</si>
  <si>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</si>
  <si>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</si>
  <si>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</si>
  <si>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</si>
  <si>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</si>
  <si>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</si>
  <si>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</si>
  <si>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</si>
  <si>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</si>
  <si>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</si>
  <si>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</si>
  <si>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</si>
  <si>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</si>
  <si>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</si>
  <si>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</si>
  <si>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</si>
  <si>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</si>
  <si>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</si>
  <si>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</si>
  <si>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</si>
  <si>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</si>
  <si>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</si>
  <si>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</si>
  <si>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</si>
  <si>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</si>
  <si>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</si>
  <si>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</si>
  <si>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</si>
  <si>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</si>
  <si>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</si>
  <si>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</si>
  <si>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</si>
  <si>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</si>
  <si>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</si>
  <si>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</si>
  <si>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</si>
  <si>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</si>
  <si>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</si>
  <si>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</si>
  <si>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</si>
  <si>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</si>
  <si>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</si>
  <si>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</si>
  <si>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</si>
  <si>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</si>
  <si>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</si>
  <si>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</si>
  <si>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</si>
  <si>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</si>
  <si>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</si>
  <si>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</si>
  <si>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</si>
  <si>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</si>
  <si>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</si>
  <si>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</si>
  <si>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</si>
  <si>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</si>
  <si>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</si>
  <si>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</si>
  <si>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</si>
  <si>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</si>
  <si>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</si>
  <si>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</si>
  <si>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</si>
  <si>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</si>
  <si>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</si>
  <si>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</si>
  <si>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</si>
  <si>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</si>
  <si>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</si>
  <si>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</si>
  <si>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</si>
  <si>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</si>
  <si>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</si>
  <si>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</si>
  <si>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</si>
  <si>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</si>
  <si>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</si>
  <si>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</si>
  <si>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</si>
  <si>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</si>
  <si>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</si>
  <si>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</si>
  <si>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</si>
  <si>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</si>
  <si>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</si>
  <si>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</si>
  <si>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</si>
  <si>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</si>
  <si>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</si>
  <si>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</si>
  <si>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</si>
  <si>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</si>
  <si>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</si>
  <si>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</si>
  <si>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</si>
  <si>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</si>
  <si>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</si>
  <si>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</si>
  <si>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</si>
  <si>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</si>
  <si>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</si>
  <si>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</si>
  <si>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</si>
  <si>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</si>
  <si>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</si>
  <si>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</si>
  <si>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</si>
  <si>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</si>
  <si>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</si>
  <si>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</si>
  <si>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</si>
  <si>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</si>
  <si>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</si>
  <si>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</si>
  <si>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</si>
  <si>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</si>
  <si>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</si>
  <si>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</si>
  <si>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</si>
  <si>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</si>
  <si>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</si>
  <si>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</si>
  <si>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</si>
  <si>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</si>
  <si>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</si>
  <si>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</si>
  <si>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</si>
  <si>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</si>
  <si>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</si>
  <si>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</si>
  <si>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</si>
  <si>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</si>
  <si>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</si>
  <si>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</si>
  <si>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</si>
  <si>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</si>
  <si>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</si>
  <si>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</si>
  <si>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</si>
  <si>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</si>
  <si>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</si>
  <si>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</si>
  <si>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</si>
  <si>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</si>
  <si>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</si>
  <si>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</si>
  <si>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</si>
  <si>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</si>
  <si>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</si>
  <si>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</si>
  <si>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</si>
  <si>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</si>
  <si>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</si>
  <si>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</si>
  <si>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</si>
  <si>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</si>
  <si>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</si>
  <si>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</si>
  <si>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</si>
  <si>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</si>
  <si>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</si>
  <si>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</si>
  <si>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</si>
  <si>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</si>
  <si>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</si>
  <si>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</si>
  <si>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</si>
  <si>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</si>
  <si>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</si>
  <si>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</si>
  <si>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</si>
  <si>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</si>
  <si>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</si>
  <si>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</si>
  <si>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</si>
  <si>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</si>
  <si>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</si>
  <si>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</si>
  <si>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</si>
  <si>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</si>
  <si>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</si>
  <si>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</si>
  <si>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</si>
  <si>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</si>
  <si>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</si>
  <si>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</si>
  <si>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</si>
  <si>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</si>
  <si>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</si>
  <si>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</si>
  <si>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</si>
  <si>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</si>
  <si>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</si>
  <si>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</si>
  <si>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</si>
  <si>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</si>
  <si>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</si>
  <si>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</si>
  <si>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</si>
  <si>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</si>
  <si>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</si>
  <si>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</si>
  <si>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</si>
  <si>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</si>
  <si>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</si>
  <si>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</si>
  <si>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</si>
  <si>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</si>
  <si>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</si>
  <si>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</si>
  <si>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</si>
  <si>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</si>
  <si>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</si>
  <si>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</si>
  <si>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</si>
  <si>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</si>
  <si>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</si>
  <si>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</si>
  <si>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</si>
  <si>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</si>
  <si>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</si>
  <si>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</si>
  <si>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</si>
  <si>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</si>
  <si>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</si>
  <si>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</si>
  <si>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</si>
  <si>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</si>
  <si>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</si>
  <si>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</si>
  <si>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</si>
  <si>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</si>
  <si>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</si>
  <si>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</si>
  <si>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</si>
  <si>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</si>
  <si>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</si>
  <si>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</si>
  <si>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</si>
  <si>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</si>
  <si>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</si>
  <si>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</si>
  <si>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</si>
  <si>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</si>
  <si>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</si>
  <si>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</si>
  <si>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</si>
  <si>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</si>
  <si>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</si>
  <si>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</si>
  <si>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</si>
  <si>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</si>
  <si>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</si>
  <si>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</si>
  <si>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</si>
  <si>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</si>
  <si>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</si>
  <si>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</si>
  <si>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</si>
  <si>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</si>
  <si>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</si>
  <si>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</si>
  <si>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</si>
  <si>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</si>
  <si>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</si>
  <si>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</si>
  <si>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</si>
  <si>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</si>
  <si>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</si>
  <si>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</si>
  <si>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</si>
  <si>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</si>
  <si>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</si>
  <si>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</si>
  <si>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</si>
  <si>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</si>
  <si>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</si>
  <si>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</si>
  <si>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</si>
  <si>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</si>
  <si>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</si>
  <si>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</si>
  <si>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</si>
  <si>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</si>
  <si>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</si>
  <si>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</si>
  <si>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</si>
  <si>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</si>
  <si>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</si>
  <si>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</si>
  <si>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</si>
  <si>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</si>
  <si>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</si>
  <si>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</si>
  <si>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</si>
  <si>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</si>
  <si>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</si>
  <si>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</si>
  <si>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</si>
  <si>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</si>
  <si>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</si>
  <si>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</si>
  <si>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</si>
  <si>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</si>
  <si>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</si>
  <si>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</si>
  <si>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</si>
  <si>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</si>
  <si>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</si>
  <si>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</si>
  <si>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</si>
  <si>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</si>
  <si>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</si>
  <si>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</si>
  <si>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</si>
  <si>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</si>
  <si>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</si>
  <si>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</si>
  <si>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</si>
  <si>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</si>
  <si>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</si>
  <si>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不可</t>
  </si>
  <si>
    <t>使わない</t>
  </si>
  <si>
    <t>なし</t>
  </si>
  <si>
    <t>大型トラック</t>
  </si>
  <si>
    <t>天井の鉄骨がむき出しであることが望ましい
2階にギャラリー（手すり）があることが望ましい
ただし、すべての条件を満たさなくても上演できる可能性は様々な方法で、上演可能となりますので、遠慮なくご応募ください</t>
    <rPh sb="0" eb="2">
      <t>テンジョウ</t>
    </rPh>
    <rPh sb="3" eb="5">
      <t>テッコツ</t>
    </rPh>
    <rPh sb="8" eb="9">
      <t>ダ</t>
    </rPh>
    <rPh sb="16" eb="17">
      <t>ノゾ</t>
    </rPh>
    <rPh sb="22" eb="23">
      <t>カイ</t>
    </rPh>
    <rPh sb="30" eb="31">
      <t>テ</t>
    </rPh>
    <rPh sb="40" eb="41">
      <t>ノゾ</t>
    </rPh>
    <rPh sb="53" eb="55">
      <t>ジョウケン</t>
    </rPh>
    <rPh sb="56" eb="57">
      <t>ミ</t>
    </rPh>
    <rPh sb="63" eb="65">
      <t>ジョウエン</t>
    </rPh>
    <rPh sb="68" eb="71">
      <t>カノウセイ</t>
    </rPh>
    <rPh sb="72" eb="74">
      <t>サマザマ</t>
    </rPh>
    <rPh sb="75" eb="77">
      <t>ホウホウ</t>
    </rPh>
    <rPh sb="79" eb="81">
      <t>ジョウエン</t>
    </rPh>
    <rPh sb="81" eb="83">
      <t>カノウ</t>
    </rPh>
    <rPh sb="91" eb="93">
      <t>エンリョ</t>
    </rPh>
    <rPh sb="96" eb="98">
      <t>オウボ</t>
    </rPh>
    <phoneticPr fontId="1"/>
  </si>
  <si>
    <t>60分程度</t>
    <rPh sb="2" eb="3">
      <t>フン</t>
    </rPh>
    <rPh sb="3" eb="5">
      <t>テイド</t>
    </rPh>
    <phoneticPr fontId="1"/>
  </si>
  <si>
    <t>ワークショップ実施時間外において各自
（休み時間や自宅での個人練習等を想定）</t>
    <phoneticPr fontId="1"/>
  </si>
  <si>
    <t>歌の練習</t>
    <rPh sb="0" eb="1">
      <t>ウタ</t>
    </rPh>
    <rPh sb="2" eb="4">
      <t>レンシュウ</t>
    </rPh>
    <phoneticPr fontId="1"/>
  </si>
  <si>
    <t>楽譜・音源データをお渡ししますので配布してください。</t>
    <rPh sb="3" eb="5">
      <t>オンゲン</t>
    </rPh>
    <phoneticPr fontId="1"/>
  </si>
  <si>
    <t>30分程度</t>
    <rPh sb="2" eb="3">
      <t>フン</t>
    </rPh>
    <rPh sb="3" eb="5">
      <t>テイド</t>
    </rPh>
    <phoneticPr fontId="1"/>
  </si>
  <si>
    <t>群読の暗記</t>
    <rPh sb="0" eb="2">
      <t>グンドク</t>
    </rPh>
    <rPh sb="3" eb="5">
      <t>アンキ</t>
    </rPh>
    <phoneticPr fontId="1"/>
  </si>
  <si>
    <t>群読部分のデータをお渡ししますので配布してください。</t>
    <rPh sb="0" eb="2">
      <t>グンドク</t>
    </rPh>
    <rPh sb="2" eb="4">
      <t>ブブン</t>
    </rPh>
    <rPh sb="10" eb="11">
      <t>ワタ</t>
    </rPh>
    <rPh sb="17" eb="19">
      <t>ハイフ</t>
    </rPh>
    <phoneticPr fontId="1"/>
  </si>
  <si>
    <t>15分程度</t>
    <rPh sb="2" eb="3">
      <t>フン</t>
    </rPh>
    <rPh sb="3" eb="5">
      <t>テイド</t>
    </rPh>
    <phoneticPr fontId="1"/>
  </si>
  <si>
    <t>開場後、客席にて実施</t>
    <rPh sb="0" eb="2">
      <t>カイジョウ</t>
    </rPh>
    <rPh sb="2" eb="3">
      <t>ゴ</t>
    </rPh>
    <rPh sb="4" eb="6">
      <t>キャクセキ</t>
    </rPh>
    <rPh sb="8" eb="10">
      <t>ジッシ</t>
    </rPh>
    <phoneticPr fontId="1"/>
  </si>
  <si>
    <t>参加部分のリハーサル</t>
    <rPh sb="0" eb="2">
      <t>サンカ</t>
    </rPh>
    <rPh sb="2" eb="4">
      <t>ブブン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</si>
</sst>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1639" y="21383108"/>
          <a:ext cx="7720140" cy="8963028"/>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7393</xdr:rowOff>
    </xdr:from>
    <xdr:to>
      <xdr:col>9</xdr:col>
      <xdr:colOff>197929</xdr:colOff>
      <xdr:row>76</xdr:row>
      <xdr:rowOff>67449</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5304" y="25145110"/>
          <a:ext cx="5167495" cy="300252"/>
          <a:chOff x="1076477" y="14909452"/>
          <a:chExt cx="4160761" cy="362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09452"/>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1372" y="23624654"/>
          <a:ext cx="829420" cy="2003810"/>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9650" y="24270543"/>
          <a:ext cx="738994" cy="1827957"/>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755715" y="24462836"/>
          <a:ext cx="4340165" cy="100055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69366" y="25752380"/>
          <a:ext cx="875136" cy="641814"/>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79405" y="24263641"/>
          <a:ext cx="796973" cy="1834859"/>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37790" y="24263641"/>
          <a:ext cx="738995" cy="1834859"/>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56170" y="24263641"/>
          <a:ext cx="603512" cy="1834859"/>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4763" y="23543991"/>
          <a:ext cx="4679764" cy="30794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7861" y="22810428"/>
          <a:ext cx="4679764" cy="306009"/>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4824" y="22396022"/>
          <a:ext cx="4692464" cy="233397"/>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8138" y="21958700"/>
          <a:ext cx="4686114" cy="233397"/>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21610" y="21352565"/>
          <a:ext cx="1708150" cy="282067"/>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9812" y="21362227"/>
          <a:ext cx="1714500" cy="269367"/>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80881" y="21435894"/>
          <a:ext cx="2881059" cy="1373362"/>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15" zoomScaleNormal="106" zoomScaleSheetLayoutView="115" workbookViewId="0">
      <selection activeCell="Q5" sqref="Q5"/>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59" t="s">
        <v>439</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220</v>
      </c>
      <c r="D2" s="27" t="s">
        <v>5</v>
      </c>
      <c r="E2" s="29" t="str">
        <f>VLOOKUP($C$2,'R7_制作団体一覧'!A:H,2,FALSE)</f>
        <v>演劇</v>
      </c>
      <c r="F2" s="26" t="s">
        <v>2</v>
      </c>
      <c r="G2" s="30" t="str">
        <f>VLOOKUP($C$2,'R7_制作団体一覧'!A:H,3,FALSE)</f>
        <v>演劇</v>
      </c>
      <c r="H2" s="27" t="s">
        <v>20</v>
      </c>
      <c r="I2" s="29" t="str">
        <f>VLOOKUP($C$2,'R7_制作団体一覧'!A:H,5,FALSE)</f>
        <v>A区分</v>
      </c>
      <c r="J2" s="27" t="s">
        <v>3</v>
      </c>
      <c r="K2" s="29" t="str">
        <f>VLOOKUP($C$2,'R7_制作団体一覧'!A:H,6,FALSE)</f>
        <v>H</v>
      </c>
      <c r="L2" s="28"/>
      <c r="M2" s="43"/>
      <c r="N2" s="43"/>
      <c r="O2" s="43"/>
      <c r="P2" s="43"/>
      <c r="Q2" s="43"/>
      <c r="R2" s="43"/>
      <c r="S2" s="43"/>
      <c r="T2" s="43"/>
      <c r="U2" s="43"/>
      <c r="V2" s="43"/>
      <c r="W2" s="43"/>
      <c r="X2" s="43"/>
      <c r="Y2" s="43"/>
      <c r="Z2" s="43"/>
    </row>
    <row r="3" spans="1:26" ht="27.95" customHeight="1" x14ac:dyDescent="0.15">
      <c r="A3" s="28"/>
      <c r="B3" s="27" t="s">
        <v>1</v>
      </c>
      <c r="C3" s="160" t="str">
        <f>VLOOKUP($C$2,'R7_制作団体一覧'!A:H,8,FALSE)</f>
        <v>東京演劇アンサンブル</v>
      </c>
      <c r="D3" s="160"/>
      <c r="E3" s="160"/>
      <c r="F3" s="160"/>
      <c r="G3" s="27" t="s">
        <v>4</v>
      </c>
      <c r="H3" s="161" t="str">
        <f>VLOOKUP($C$2,'R7_制作団体一覧'!A:H,7,FALSE)</f>
        <v>有限会社東京演劇アンサンブル</v>
      </c>
      <c r="I3" s="161"/>
      <c r="J3" s="161"/>
      <c r="K3" s="161"/>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2" t="s">
        <v>471</v>
      </c>
      <c r="C5" s="162"/>
      <c r="D5" s="162"/>
      <c r="E5" s="162"/>
      <c r="F5" s="162"/>
      <c r="G5" s="162"/>
      <c r="H5" s="162"/>
      <c r="I5" s="162"/>
      <c r="J5" s="162"/>
      <c r="K5" s="162"/>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613</v>
      </c>
      <c r="F9" s="164"/>
      <c r="G9" s="115" t="s">
        <v>47</v>
      </c>
      <c r="H9" s="165"/>
      <c r="I9" s="165"/>
      <c r="J9" s="47">
        <v>100</v>
      </c>
      <c r="K9" s="48" t="s">
        <v>440</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v>18</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v>8</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614</v>
      </c>
      <c r="G12" s="172"/>
      <c r="H12" s="173" t="s">
        <v>45</v>
      </c>
      <c r="I12" s="174"/>
      <c r="J12" s="175" t="s">
        <v>615</v>
      </c>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v>1</v>
      </c>
      <c r="G13" s="51" t="s">
        <v>40</v>
      </c>
      <c r="H13" s="49" t="s">
        <v>7</v>
      </c>
      <c r="I13" s="50">
        <v>1.8</v>
      </c>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424</v>
      </c>
      <c r="F14" s="143"/>
      <c r="G14" s="119" t="s">
        <v>50</v>
      </c>
      <c r="H14" s="120"/>
      <c r="I14" s="120"/>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616</v>
      </c>
      <c r="F15" s="151"/>
      <c r="G15" s="154" t="s">
        <v>48</v>
      </c>
      <c r="H15" s="155"/>
      <c r="I15" s="155"/>
      <c r="J15" s="143" t="s">
        <v>617</v>
      </c>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t="s">
        <v>422</v>
      </c>
      <c r="F17" s="123"/>
      <c r="G17" s="124" t="s">
        <v>53</v>
      </c>
      <c r="H17" s="125"/>
      <c r="I17" s="125"/>
      <c r="J17" s="47">
        <v>20</v>
      </c>
      <c r="K17" s="48" t="s">
        <v>441</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t="s">
        <v>618</v>
      </c>
      <c r="F18" s="127"/>
      <c r="G18" s="44" t="s">
        <v>56</v>
      </c>
      <c r="H18" s="45">
        <v>1</v>
      </c>
      <c r="I18" s="46" t="s">
        <v>57</v>
      </c>
      <c r="J18" s="120"/>
      <c r="K18" s="128"/>
      <c r="L18" s="24"/>
      <c r="M18" s="43"/>
      <c r="N18" s="43"/>
      <c r="O18" s="43"/>
      <c r="P18" s="43"/>
      <c r="Q18" s="43"/>
      <c r="R18" s="43"/>
      <c r="S18" s="43"/>
      <c r="T18" s="43"/>
      <c r="U18" s="43"/>
      <c r="V18" s="43"/>
      <c r="W18" s="43"/>
      <c r="X18" s="43"/>
      <c r="Y18" s="43"/>
      <c r="Z18" s="43"/>
    </row>
    <row r="19" spans="1:26" ht="27.95" customHeight="1" x14ac:dyDescent="0.15">
      <c r="A19" s="23"/>
      <c r="B19" s="129" t="s">
        <v>59</v>
      </c>
      <c r="C19" s="130"/>
      <c r="D19" s="131"/>
      <c r="E19" s="61" t="s">
        <v>54</v>
      </c>
      <c r="F19" s="62">
        <v>2.5</v>
      </c>
      <c r="G19" s="63" t="s">
        <v>40</v>
      </c>
      <c r="H19" s="64" t="s">
        <v>55</v>
      </c>
      <c r="I19" s="62">
        <v>10</v>
      </c>
      <c r="J19" s="132" t="s">
        <v>40</v>
      </c>
      <c r="K19" s="133"/>
      <c r="L19" s="23"/>
      <c r="M19" s="43"/>
      <c r="N19" s="43"/>
      <c r="O19" s="43"/>
      <c r="P19" s="43"/>
      <c r="Q19" s="43"/>
      <c r="R19" s="43"/>
      <c r="S19" s="43"/>
      <c r="T19" s="43"/>
      <c r="U19" s="43"/>
      <c r="V19" s="43"/>
      <c r="W19" s="43"/>
      <c r="X19" s="43"/>
      <c r="Y19" s="43"/>
      <c r="Z19" s="43"/>
    </row>
    <row r="20" spans="1:26" ht="72" customHeight="1" x14ac:dyDescent="0.15">
      <c r="A20" s="23"/>
      <c r="B20" s="129" t="s">
        <v>461</v>
      </c>
      <c r="C20" s="130"/>
      <c r="D20" s="131"/>
      <c r="E20" s="137" t="s">
        <v>619</v>
      </c>
      <c r="F20" s="138"/>
      <c r="G20" s="138"/>
      <c r="H20" s="138"/>
      <c r="I20" s="138"/>
      <c r="J20" s="138"/>
      <c r="K20" s="139"/>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443</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421</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1" t="s">
        <v>444</v>
      </c>
      <c r="C43" s="111"/>
      <c r="D43" s="111"/>
      <c r="E43" s="111"/>
      <c r="F43" s="111"/>
      <c r="G43" s="111"/>
      <c r="H43" s="111"/>
      <c r="I43" s="111"/>
      <c r="J43" s="111"/>
      <c r="K43" s="111"/>
      <c r="L43" s="77"/>
      <c r="M43" s="43"/>
      <c r="N43" s="43"/>
      <c r="O43" s="43"/>
      <c r="P43" s="43"/>
      <c r="Q43" s="43"/>
      <c r="R43" s="43"/>
      <c r="S43" s="43"/>
      <c r="T43" s="43"/>
      <c r="U43" s="43"/>
      <c r="V43" s="43"/>
      <c r="W43" s="43"/>
      <c r="X43" s="43"/>
      <c r="Y43" s="43"/>
      <c r="Z43" s="43"/>
    </row>
    <row r="44" spans="1:26" ht="35.1" customHeight="1" x14ac:dyDescent="0.15">
      <c r="A44" s="21"/>
      <c r="B44" s="111" t="s">
        <v>445</v>
      </c>
      <c r="C44" s="111"/>
      <c r="D44" s="111"/>
      <c r="E44" s="111"/>
      <c r="F44" s="111"/>
      <c r="G44" s="111"/>
      <c r="H44" s="111"/>
      <c r="I44" s="111"/>
      <c r="J44" s="111"/>
      <c r="K44" s="111"/>
      <c r="L44" s="77"/>
      <c r="M44" s="43"/>
      <c r="N44" s="43"/>
      <c r="O44" s="43"/>
      <c r="P44" s="43"/>
      <c r="Q44" s="43"/>
      <c r="R44" s="43"/>
      <c r="S44" s="43"/>
      <c r="T44" s="43"/>
      <c r="U44" s="43"/>
      <c r="V44" s="43"/>
      <c r="W44" s="43"/>
      <c r="X44" s="43"/>
      <c r="Y44" s="43"/>
      <c r="Z44" s="43"/>
    </row>
    <row r="45" spans="1:26" ht="35.1" customHeight="1" x14ac:dyDescent="0.15">
      <c r="A45" s="21"/>
      <c r="B45" s="112" t="s">
        <v>460</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3" t="s">
        <v>433</v>
      </c>
      <c r="E46" s="114"/>
      <c r="F46" s="115" t="s">
        <v>431</v>
      </c>
      <c r="G46" s="116"/>
      <c r="H46" s="115" t="s">
        <v>432</v>
      </c>
      <c r="I46" s="116"/>
      <c r="J46" s="115" t="s">
        <v>434</v>
      </c>
      <c r="K46" s="116"/>
      <c r="L46" s="21"/>
      <c r="M46" s="43"/>
      <c r="N46" s="43"/>
      <c r="O46" s="43"/>
      <c r="P46" s="43"/>
      <c r="Q46" s="43"/>
      <c r="R46" s="43"/>
      <c r="S46" s="43"/>
      <c r="T46" s="43"/>
      <c r="U46" s="43"/>
      <c r="V46" s="43"/>
      <c r="W46" s="43"/>
      <c r="X46" s="43"/>
      <c r="Y46" s="43"/>
      <c r="Z46" s="43"/>
    </row>
    <row r="47" spans="1:26" ht="100.9" customHeight="1" x14ac:dyDescent="0.15">
      <c r="A47" s="21"/>
      <c r="B47" s="73" t="s">
        <v>428</v>
      </c>
      <c r="C47" s="82" t="s">
        <v>435</v>
      </c>
      <c r="D47" s="107" t="s">
        <v>620</v>
      </c>
      <c r="E47" s="108"/>
      <c r="F47" s="109" t="s">
        <v>621</v>
      </c>
      <c r="G47" s="110"/>
      <c r="H47" s="109" t="s">
        <v>622</v>
      </c>
      <c r="I47" s="110"/>
      <c r="J47" s="109" t="s">
        <v>623</v>
      </c>
      <c r="K47" s="110"/>
      <c r="L47" s="21"/>
      <c r="M47" s="43"/>
      <c r="N47" s="43"/>
      <c r="O47" s="43"/>
      <c r="P47" s="43"/>
      <c r="Q47" s="43"/>
      <c r="R47" s="43"/>
      <c r="S47" s="43"/>
      <c r="T47" s="43"/>
      <c r="U47" s="43"/>
      <c r="V47" s="43"/>
      <c r="W47" s="43"/>
      <c r="X47" s="43"/>
      <c r="Y47" s="43"/>
      <c r="Z47" s="43"/>
    </row>
    <row r="48" spans="1:26" ht="91.9" customHeight="1" x14ac:dyDescent="0.15">
      <c r="A48" s="21"/>
      <c r="B48" s="73" t="s">
        <v>428</v>
      </c>
      <c r="C48" s="82" t="s">
        <v>435</v>
      </c>
      <c r="D48" s="107" t="s">
        <v>624</v>
      </c>
      <c r="E48" s="108"/>
      <c r="F48" s="109" t="s">
        <v>621</v>
      </c>
      <c r="G48" s="110"/>
      <c r="H48" s="109" t="s">
        <v>625</v>
      </c>
      <c r="I48" s="110"/>
      <c r="J48" s="109" t="s">
        <v>626</v>
      </c>
      <c r="K48" s="110"/>
      <c r="L48" s="21"/>
      <c r="M48" s="43"/>
      <c r="N48" s="43"/>
      <c r="O48" s="43"/>
      <c r="P48" s="43"/>
      <c r="Q48" s="43"/>
      <c r="R48" s="43"/>
      <c r="S48" s="43"/>
      <c r="T48" s="43"/>
      <c r="U48" s="43"/>
      <c r="V48" s="43"/>
      <c r="W48" s="43"/>
      <c r="X48" s="43"/>
      <c r="Y48" s="43"/>
      <c r="Z48" s="43"/>
    </row>
    <row r="49" spans="1:26" ht="101.45" customHeight="1" x14ac:dyDescent="0.15">
      <c r="A49" s="21"/>
      <c r="B49" s="73" t="s">
        <v>429</v>
      </c>
      <c r="C49" s="82" t="s">
        <v>435</v>
      </c>
      <c r="D49" s="107" t="s">
        <v>627</v>
      </c>
      <c r="E49" s="108"/>
      <c r="F49" s="109" t="s">
        <v>628</v>
      </c>
      <c r="G49" s="110"/>
      <c r="H49" s="109" t="s">
        <v>629</v>
      </c>
      <c r="I49" s="110"/>
      <c r="J49" s="109"/>
      <c r="K49" s="110"/>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7"/>
      <c r="E50" s="108"/>
      <c r="F50" s="109"/>
      <c r="G50" s="110"/>
      <c r="H50" s="109"/>
      <c r="I50" s="110"/>
      <c r="J50" s="109"/>
      <c r="K50" s="110"/>
      <c r="L50" s="21"/>
      <c r="M50" s="43"/>
      <c r="N50" s="43"/>
      <c r="O50" s="43"/>
      <c r="P50" s="43"/>
      <c r="Q50" s="43"/>
      <c r="R50" s="43"/>
      <c r="S50" s="43"/>
      <c r="T50" s="43"/>
      <c r="U50" s="43"/>
      <c r="V50" s="43"/>
      <c r="W50" s="43"/>
      <c r="X50" s="43"/>
      <c r="Y50" s="43"/>
      <c r="Z50" s="43"/>
    </row>
    <row r="51" spans="1:26" ht="18.75" customHeight="1" x14ac:dyDescent="0.15">
      <c r="A51" s="22" t="s">
        <v>448</v>
      </c>
      <c r="B51" s="93" t="s">
        <v>464</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5" t="s">
        <v>9</v>
      </c>
      <c r="C55" s="95"/>
      <c r="D55" s="95"/>
      <c r="E55" s="95"/>
      <c r="F55" s="38" t="s">
        <v>6</v>
      </c>
      <c r="G55" s="96">
        <f>F13</f>
        <v>1</v>
      </c>
      <c r="H55" s="97"/>
      <c r="I55" s="20" t="s">
        <v>7</v>
      </c>
      <c r="J55" s="96">
        <f>I13</f>
        <v>1.8</v>
      </c>
      <c r="K55" s="97"/>
      <c r="L55" s="19"/>
      <c r="M55" s="32"/>
      <c r="W55" s="32"/>
      <c r="X55" s="32"/>
      <c r="Y55" s="32"/>
    </row>
    <row r="56" spans="1:26" ht="16.899999999999999" customHeight="1" x14ac:dyDescent="0.15">
      <c r="A56" s="19"/>
      <c r="B56" s="91" t="s">
        <v>8</v>
      </c>
      <c r="C56" s="91"/>
      <c r="D56" s="91"/>
      <c r="E56" s="91"/>
      <c r="F56" s="91"/>
      <c r="G56" s="92" t="str">
        <f>E17</f>
        <v>必須</v>
      </c>
      <c r="H56" s="92"/>
      <c r="I56" s="92"/>
      <c r="J56" s="92"/>
      <c r="K56" s="92"/>
      <c r="L56" s="19"/>
      <c r="M56" s="32"/>
      <c r="W56" s="32"/>
      <c r="X56" s="32"/>
      <c r="Y56" s="32"/>
    </row>
    <row r="57" spans="1:26" ht="16.899999999999999" customHeight="1" x14ac:dyDescent="0.15">
      <c r="A57" s="19"/>
      <c r="B57" s="91" t="s">
        <v>12</v>
      </c>
      <c r="C57" s="91"/>
      <c r="D57" s="91"/>
      <c r="E57" s="91"/>
      <c r="F57" s="91"/>
      <c r="G57" s="92">
        <f>J17</f>
        <v>20</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107" zoomScaleNormal="106" zoomScaleSheetLayoutView="100" workbookViewId="0">
      <selection activeCell="J47" sqref="J47:K47"/>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59" t="s">
        <v>439</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0" t="s">
        <v>611</v>
      </c>
      <c r="D3" s="160"/>
      <c r="E3" s="160"/>
      <c r="F3" s="160"/>
      <c r="G3" s="27" t="s">
        <v>4</v>
      </c>
      <c r="H3" s="161" t="s">
        <v>612</v>
      </c>
      <c r="I3" s="161"/>
      <c r="J3" s="161"/>
      <c r="K3" s="161"/>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2" t="s">
        <v>471</v>
      </c>
      <c r="C5" s="162"/>
      <c r="D5" s="162"/>
      <c r="E5" s="162"/>
      <c r="F5" s="162"/>
      <c r="G5" s="162"/>
      <c r="H5" s="162"/>
      <c r="I5" s="162"/>
      <c r="J5" s="162"/>
      <c r="K5" s="162"/>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423</v>
      </c>
      <c r="F9" s="164"/>
      <c r="G9" s="115" t="s">
        <v>47</v>
      </c>
      <c r="H9" s="165"/>
      <c r="I9" s="165"/>
      <c r="J9" s="47">
        <v>500</v>
      </c>
      <c r="K9" s="48" t="s">
        <v>440</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419</v>
      </c>
      <c r="G12" s="172"/>
      <c r="H12" s="173" t="s">
        <v>45</v>
      </c>
      <c r="I12" s="174"/>
      <c r="J12" s="175" t="s">
        <v>419</v>
      </c>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v>2</v>
      </c>
      <c r="G13" s="51" t="s">
        <v>40</v>
      </c>
      <c r="H13" s="49" t="s">
        <v>7</v>
      </c>
      <c r="I13" s="50">
        <v>2</v>
      </c>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424</v>
      </c>
      <c r="F14" s="143"/>
      <c r="G14" s="119" t="s">
        <v>50</v>
      </c>
      <c r="H14" s="120"/>
      <c r="I14" s="120"/>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425</v>
      </c>
      <c r="F15" s="151"/>
      <c r="G15" s="154" t="s">
        <v>48</v>
      </c>
      <c r="H15" s="155"/>
      <c r="I15" s="155"/>
      <c r="J15" s="143" t="s">
        <v>426</v>
      </c>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t="s">
        <v>422</v>
      </c>
      <c r="F17" s="123"/>
      <c r="G17" s="124" t="s">
        <v>53</v>
      </c>
      <c r="H17" s="125"/>
      <c r="I17" s="125"/>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t="s">
        <v>427</v>
      </c>
      <c r="F18" s="127"/>
      <c r="G18" s="44" t="s">
        <v>56</v>
      </c>
      <c r="H18" s="45">
        <v>2</v>
      </c>
      <c r="I18" s="46" t="s">
        <v>57</v>
      </c>
      <c r="J18" s="120"/>
      <c r="K18" s="128"/>
      <c r="L18" s="24"/>
      <c r="M18" s="43"/>
      <c r="N18" s="43"/>
      <c r="O18" s="43"/>
      <c r="P18" s="43"/>
      <c r="Q18" s="43"/>
      <c r="R18" s="43"/>
      <c r="S18" s="43"/>
      <c r="T18" s="43"/>
      <c r="U18" s="43"/>
      <c r="V18" s="43"/>
      <c r="W18" s="43"/>
      <c r="X18" s="43"/>
      <c r="Y18" s="43"/>
      <c r="Z18" s="43"/>
    </row>
    <row r="19" spans="1:26" ht="27.95" customHeight="1" thickBot="1" x14ac:dyDescent="0.2">
      <c r="A19" s="23"/>
      <c r="B19" s="129" t="s">
        <v>59</v>
      </c>
      <c r="C19" s="130"/>
      <c r="D19" s="131"/>
      <c r="E19" s="61" t="s">
        <v>54</v>
      </c>
      <c r="F19" s="62">
        <v>2.1</v>
      </c>
      <c r="G19" s="63" t="s">
        <v>40</v>
      </c>
      <c r="H19" s="64" t="s">
        <v>55</v>
      </c>
      <c r="I19" s="62">
        <v>6.2</v>
      </c>
      <c r="J19" s="132" t="s">
        <v>40</v>
      </c>
      <c r="K19" s="133"/>
      <c r="L19" s="23"/>
      <c r="M19" s="43"/>
      <c r="N19" s="43"/>
      <c r="O19" s="43"/>
      <c r="P19" s="43"/>
      <c r="Q19" s="43"/>
      <c r="R19" s="43"/>
      <c r="S19" s="43"/>
      <c r="T19" s="43"/>
      <c r="U19" s="43"/>
      <c r="V19" s="43"/>
      <c r="W19" s="43"/>
      <c r="X19" s="43"/>
      <c r="Y19" s="43"/>
      <c r="Z19" s="43"/>
    </row>
    <row r="20" spans="1:26" ht="75.75" customHeight="1" thickTop="1" thickBot="1" x14ac:dyDescent="0.2">
      <c r="A20" s="23"/>
      <c r="B20" s="129" t="s">
        <v>461</v>
      </c>
      <c r="C20" s="130"/>
      <c r="D20" s="130"/>
      <c r="E20" s="192" t="s">
        <v>472</v>
      </c>
      <c r="F20" s="193"/>
      <c r="G20" s="193"/>
      <c r="H20" s="193"/>
      <c r="I20" s="193"/>
      <c r="J20" s="193"/>
      <c r="K20" s="194"/>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443</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421</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1" t="s">
        <v>444</v>
      </c>
      <c r="C43" s="111"/>
      <c r="D43" s="111"/>
      <c r="E43" s="111"/>
      <c r="F43" s="111"/>
      <c r="G43" s="111"/>
      <c r="H43" s="111"/>
      <c r="I43" s="111"/>
      <c r="J43" s="111"/>
      <c r="K43" s="111"/>
      <c r="L43" s="77"/>
      <c r="M43" s="43"/>
      <c r="N43" s="43"/>
      <c r="O43" s="43"/>
      <c r="P43" s="43"/>
      <c r="Q43" s="43"/>
      <c r="R43" s="43"/>
      <c r="S43" s="43"/>
      <c r="T43" s="43"/>
      <c r="U43" s="43"/>
      <c r="V43" s="43"/>
      <c r="W43" s="43"/>
      <c r="X43" s="43"/>
      <c r="Y43" s="43"/>
      <c r="Z43" s="43"/>
    </row>
    <row r="44" spans="1:26" ht="35.1" customHeight="1" x14ac:dyDescent="0.15">
      <c r="A44" s="21"/>
      <c r="B44" s="111" t="s">
        <v>445</v>
      </c>
      <c r="C44" s="111"/>
      <c r="D44" s="111"/>
      <c r="E44" s="111"/>
      <c r="F44" s="111"/>
      <c r="G44" s="111"/>
      <c r="H44" s="111"/>
      <c r="I44" s="111"/>
      <c r="J44" s="111"/>
      <c r="K44" s="111"/>
      <c r="L44" s="77"/>
      <c r="M44" s="43"/>
      <c r="N44" s="43"/>
      <c r="O44" s="43"/>
      <c r="P44" s="43"/>
      <c r="Q44" s="43"/>
      <c r="R44" s="43"/>
      <c r="S44" s="43"/>
      <c r="T44" s="43"/>
      <c r="U44" s="43"/>
      <c r="V44" s="43"/>
      <c r="W44" s="43"/>
      <c r="X44" s="43"/>
      <c r="Y44" s="43"/>
      <c r="Z44" s="43"/>
    </row>
    <row r="45" spans="1:26" ht="35.1" customHeight="1" x14ac:dyDescent="0.15">
      <c r="A45" s="21"/>
      <c r="B45" s="112" t="s">
        <v>460</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3" t="s">
        <v>433</v>
      </c>
      <c r="E46" s="114"/>
      <c r="F46" s="115" t="s">
        <v>431</v>
      </c>
      <c r="G46" s="116"/>
      <c r="H46" s="115" t="s">
        <v>432</v>
      </c>
      <c r="I46" s="116"/>
      <c r="J46" s="115" t="s">
        <v>434</v>
      </c>
      <c r="K46" s="116"/>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2" t="s">
        <v>449</v>
      </c>
      <c r="E47" s="183"/>
      <c r="F47" s="184" t="s">
        <v>458</v>
      </c>
      <c r="G47" s="185"/>
      <c r="H47" s="184" t="s">
        <v>457</v>
      </c>
      <c r="I47" s="185"/>
      <c r="J47" s="184" t="s">
        <v>454</v>
      </c>
      <c r="K47" s="186"/>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7" t="s">
        <v>449</v>
      </c>
      <c r="E48" s="188"/>
      <c r="F48" s="189" t="s">
        <v>458</v>
      </c>
      <c r="G48" s="190"/>
      <c r="H48" s="189" t="s">
        <v>452</v>
      </c>
      <c r="I48" s="190"/>
      <c r="J48" s="189" t="s">
        <v>455</v>
      </c>
      <c r="K48" s="191"/>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7" t="s">
        <v>450</v>
      </c>
      <c r="E49" s="178"/>
      <c r="F49" s="179" t="s">
        <v>451</v>
      </c>
      <c r="G49" s="180"/>
      <c r="H49" s="179" t="s">
        <v>453</v>
      </c>
      <c r="I49" s="180"/>
      <c r="J49" s="179" t="s">
        <v>456</v>
      </c>
      <c r="K49" s="181"/>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7"/>
      <c r="E50" s="108"/>
      <c r="F50" s="109"/>
      <c r="G50" s="110"/>
      <c r="H50" s="109"/>
      <c r="I50" s="110"/>
      <c r="J50" s="109"/>
      <c r="K50" s="110"/>
      <c r="L50" s="21"/>
      <c r="M50" s="43"/>
      <c r="N50" s="43"/>
      <c r="O50" s="43"/>
      <c r="P50" s="43"/>
      <c r="Q50" s="43"/>
      <c r="R50" s="43"/>
      <c r="S50" s="43"/>
      <c r="T50" s="43"/>
      <c r="U50" s="43"/>
      <c r="V50" s="43"/>
      <c r="W50" s="43"/>
      <c r="X50" s="43"/>
      <c r="Y50" s="43"/>
      <c r="Z50" s="43"/>
    </row>
    <row r="51" spans="1:26" ht="18.75" customHeight="1" x14ac:dyDescent="0.15">
      <c r="A51" s="22" t="s">
        <v>448</v>
      </c>
      <c r="B51" s="93" t="s">
        <v>464</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5" t="s">
        <v>9</v>
      </c>
      <c r="C55" s="95"/>
      <c r="D55" s="95"/>
      <c r="E55" s="95"/>
      <c r="F55" s="38" t="s">
        <v>6</v>
      </c>
      <c r="G55" s="96">
        <f>F13</f>
        <v>2</v>
      </c>
      <c r="H55" s="97"/>
      <c r="I55" s="20" t="s">
        <v>7</v>
      </c>
      <c r="J55" s="96">
        <f>I13</f>
        <v>2</v>
      </c>
      <c r="K55" s="97"/>
      <c r="L55" s="19"/>
      <c r="M55" s="32"/>
      <c r="W55" s="32"/>
      <c r="X55" s="32"/>
      <c r="Y55" s="32"/>
    </row>
    <row r="56" spans="1:26" ht="16.899999999999999" customHeight="1" x14ac:dyDescent="0.15">
      <c r="A56" s="19"/>
      <c r="B56" s="91" t="s">
        <v>8</v>
      </c>
      <c r="C56" s="91"/>
      <c r="D56" s="91"/>
      <c r="E56" s="91"/>
      <c r="F56" s="91"/>
      <c r="G56" s="92" t="str">
        <f>E17</f>
        <v>必須</v>
      </c>
      <c r="H56" s="92"/>
      <c r="I56" s="92"/>
      <c r="J56" s="92"/>
      <c r="K56" s="92"/>
      <c r="L56" s="19"/>
      <c r="M56" s="32"/>
      <c r="W56" s="32"/>
      <c r="X56" s="32"/>
      <c r="Y56" s="32"/>
    </row>
    <row r="57" spans="1:26" ht="16.899999999999999" customHeight="1" x14ac:dyDescent="0.15">
      <c r="A57" s="19"/>
      <c r="B57" s="91" t="s">
        <v>12</v>
      </c>
      <c r="C57" s="91"/>
      <c r="D57" s="91"/>
      <c r="E57" s="91"/>
      <c r="F57" s="91"/>
      <c r="G57" s="92">
        <f>J17</f>
        <v>10</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E3" sqref="A3:XFD3"/>
    </sheetView>
  </sheetViews>
  <sheetFormatPr defaultRowHeight="13.5" x14ac:dyDescent="0.15"/>
  <cols>
    <col min="6" max="6" width="17.25" bestFit="1" customWidth="1"/>
    <col min="7" max="7" width="31.75" bestFit="1" customWidth="1"/>
  </cols>
  <sheetData>
    <row r="1" spans="1:55" x14ac:dyDescent="0.15">
      <c r="AJ1" s="195" t="s">
        <v>606</v>
      </c>
      <c r="AK1" s="195"/>
      <c r="AL1" s="195"/>
      <c r="AM1" s="195"/>
      <c r="AN1" s="195"/>
      <c r="AO1" s="195" t="s">
        <v>607</v>
      </c>
      <c r="AP1" s="195"/>
      <c r="AQ1" s="195"/>
      <c r="AR1" s="195"/>
      <c r="AS1" s="195"/>
      <c r="AT1" s="195" t="s">
        <v>608</v>
      </c>
      <c r="AU1" s="195"/>
      <c r="AV1" s="195"/>
      <c r="AW1" s="195"/>
      <c r="AX1" s="195"/>
      <c r="AY1" s="195" t="s">
        <v>609</v>
      </c>
      <c r="AZ1" s="195"/>
      <c r="BA1" s="195"/>
      <c r="BB1" s="195"/>
      <c r="BC1" s="195"/>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6" t="s">
        <v>430</v>
      </c>
      <c r="AK2" s="196" t="s">
        <v>433</v>
      </c>
      <c r="AL2" s="196" t="s">
        <v>431</v>
      </c>
      <c r="AM2" s="196" t="s">
        <v>432</v>
      </c>
      <c r="AN2" s="196" t="s">
        <v>434</v>
      </c>
      <c r="AO2" s="196" t="s">
        <v>430</v>
      </c>
      <c r="AP2" s="196" t="s">
        <v>433</v>
      </c>
      <c r="AQ2" s="196" t="s">
        <v>431</v>
      </c>
      <c r="AR2" s="196" t="s">
        <v>432</v>
      </c>
      <c r="AS2" s="196" t="s">
        <v>434</v>
      </c>
      <c r="AT2" s="196" t="s">
        <v>430</v>
      </c>
      <c r="AU2" s="196" t="s">
        <v>433</v>
      </c>
      <c r="AV2" s="196" t="s">
        <v>431</v>
      </c>
      <c r="AW2" s="196" t="s">
        <v>432</v>
      </c>
      <c r="AX2" s="196" t="s">
        <v>434</v>
      </c>
      <c r="AY2" s="196" t="s">
        <v>430</v>
      </c>
      <c r="AZ2" s="196" t="s">
        <v>433</v>
      </c>
      <c r="BA2" s="196" t="s">
        <v>431</v>
      </c>
      <c r="BB2" s="196" t="s">
        <v>432</v>
      </c>
      <c r="BC2" s="196" t="s">
        <v>434</v>
      </c>
    </row>
    <row r="3" spans="1:55" ht="13.5" customHeight="1" x14ac:dyDescent="0.15">
      <c r="A3" s="71" t="str">
        <f>①会場条件に係るヒアリングシート!C2</f>
        <v>H103</v>
      </c>
      <c r="B3" s="71" t="str">
        <f>①会場条件に係るヒアリングシート!E2</f>
        <v>演劇</v>
      </c>
      <c r="C3" s="71" t="str">
        <f>①会場条件に係るヒアリングシート!G2</f>
        <v>演劇</v>
      </c>
      <c r="D3" s="71" t="str">
        <f>①会場条件に係るヒアリングシート!I2</f>
        <v>A区分</v>
      </c>
      <c r="E3" s="71" t="str">
        <f>①会場条件に係るヒアリングシート!K2</f>
        <v>H</v>
      </c>
      <c r="F3" s="71" t="str">
        <f>①会場条件に係るヒアリングシート!C3</f>
        <v>東京演劇アンサンブル</v>
      </c>
      <c r="G3" s="71" t="str">
        <f>①会場条件に係るヒアリングシート!H3</f>
        <v>有限会社東京演劇アンサンブル</v>
      </c>
      <c r="H3" s="71" t="str">
        <f>①会場条件に係るヒアリングシート!E9</f>
        <v>制限なし</v>
      </c>
      <c r="I3" s="71">
        <f>①会場条件に係るヒアリングシート!J9</f>
        <v>100</v>
      </c>
      <c r="J3" s="71">
        <f>①会場条件に係るヒアリングシート!F10</f>
        <v>18</v>
      </c>
      <c r="K3" s="71">
        <f>①会場条件に係るヒアリングシート!I10</f>
        <v>10</v>
      </c>
      <c r="L3" s="71">
        <f>①会場条件に係るヒアリングシート!F11</f>
        <v>8</v>
      </c>
      <c r="M3" s="71" t="str">
        <f>①会場条件に係るヒアリングシート!F12</f>
        <v>可</v>
      </c>
      <c r="N3" s="71" t="str">
        <f>①会場条件に係るヒアリングシート!J12</f>
        <v>不可</v>
      </c>
      <c r="O3" s="71">
        <f>①会場条件に係るヒアリングシート!F13</f>
        <v>1</v>
      </c>
      <c r="P3" s="71">
        <f>①会場条件に係るヒアリングシート!I13</f>
        <v>1.8</v>
      </c>
      <c r="Q3" s="71" t="str">
        <f>①会場条件に係るヒアリングシート!E14</f>
        <v>完全暗転必須</v>
      </c>
      <c r="R3" s="71" t="str">
        <f>①会場条件に係るヒアリングシート!J14</f>
        <v>なくても良い</v>
      </c>
      <c r="S3" s="71" t="str">
        <f>①会場条件に係るヒアリングシート!E15</f>
        <v>使わない</v>
      </c>
      <c r="T3" s="71" t="str">
        <f>①会場条件に係るヒアリングシート!J15</f>
        <v>なし</v>
      </c>
      <c r="U3" s="71" t="str">
        <f>①会場条件に係るヒアリングシート!J16</f>
        <v>要</v>
      </c>
      <c r="V3" s="71" t="str">
        <f>①会場条件に係るヒアリングシート!E17</f>
        <v>必須</v>
      </c>
      <c r="W3" s="71">
        <f>①会場条件に係るヒアリングシート!J17</f>
        <v>20</v>
      </c>
      <c r="X3" s="71" t="str">
        <f>①会場条件に係るヒアリングシート!E18</f>
        <v>大型トラック</v>
      </c>
      <c r="Y3" s="71">
        <f>①会場条件に係るヒアリングシート!H18</f>
        <v>1</v>
      </c>
      <c r="Z3" s="71">
        <f>①会場条件に係るヒアリングシート!F19</f>
        <v>2.5</v>
      </c>
      <c r="AA3" s="71">
        <f>①会場条件に係るヒアリングシート!I19</f>
        <v>10</v>
      </c>
      <c r="AB3" s="71" t="str">
        <f>①会場条件に係るヒアリングシート!E20</f>
        <v>天井の鉄骨がむき出しであることが望ましい
2階にギャラリー（手すり）があることが望ましい
ただし、すべての条件を満たさなくても上演できる可能性は様々な方法で、上演可能となりますので、遠慮なくご応募ください</v>
      </c>
      <c r="AC3" s="71" t="str">
        <f>①会場条件に係るヒアリングシート!E25</f>
        <v>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60分程度</v>
      </c>
      <c r="AL3" s="90" t="str">
        <f>①会場条件に係るヒアリングシート!F47</f>
        <v>ワークショップ実施時間外において各自
（休み時間や自宅での個人練習等を想定）</v>
      </c>
      <c r="AM3" s="90" t="str">
        <f>①会場条件に係るヒアリングシート!H47</f>
        <v>歌の練習</v>
      </c>
      <c r="AN3" s="90" t="str">
        <f>①会場条件に係るヒアリングシート!J47</f>
        <v>楽譜・音源データをお渡ししますので配布してください。</v>
      </c>
      <c r="AO3" s="90" t="str">
        <f>①会場条件に係るヒアリングシート!C48</f>
        <v>共演、参加又は体験対象となる児童・生徒</v>
      </c>
      <c r="AP3" s="90" t="str">
        <f>①会場条件に係るヒアリングシート!D48</f>
        <v>30分程度</v>
      </c>
      <c r="AQ3" s="90" t="str">
        <f>①会場条件に係るヒアリングシート!F48</f>
        <v>ワークショップ実施時間外において各自
（休み時間や自宅での個人練習等を想定）</v>
      </c>
      <c r="AR3" s="90" t="str">
        <f>①会場条件に係るヒアリングシート!H48</f>
        <v>群読の暗記</v>
      </c>
      <c r="AS3" s="90" t="str">
        <f>①会場条件に係るヒアリングシート!J48</f>
        <v>群読部分のデータをお渡ししますので配布してください。</v>
      </c>
      <c r="AT3" s="90" t="str">
        <f>①会場条件に係るヒアリングシート!C49</f>
        <v>共演、参加又は体験対象となる児童・生徒</v>
      </c>
      <c r="AU3" s="90" t="str">
        <f>①会場条件に係るヒアリングシート!D49</f>
        <v>15分程度</v>
      </c>
      <c r="AV3" s="90" t="str">
        <f>①会場条件に係るヒアリングシート!F49</f>
        <v>開場後、客席にて実施</v>
      </c>
      <c r="AW3" s="90" t="str">
        <f>①会場条件に係るヒアリングシート!H49</f>
        <v>参加部分のリハーサル</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2024-12-06T04:52:19Z</dcterms:modified>
</cp:coreProperties>
</file>