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27705" windowHeight="1242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<sst xmlns="http://schemas.openxmlformats.org/spreadsheetml/2006/main" count="1470" uniqueCount="624">
  <si>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</si>
  <si>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</si>
  <si>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</si>
  <si>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</si>
  <si>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</si>
  <si>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</si>
  <si>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</si>
  <si>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</si>
  <si>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</si>
  <si>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</si>
  <si>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</si>
  <si>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</si>
  <si>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</si>
  <si>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</si>
  <si>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</si>
  <si>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</si>
  <si>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</si>
  <si>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</si>
  <si>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</si>
  <si>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</si>
  <si>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</si>
  <si>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</si>
  <si>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</si>
  <si>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</si>
  <si>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</si>
  <si>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</si>
  <si>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</si>
  <si>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</si>
  <si>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</si>
  <si>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</si>
  <si>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</si>
  <si>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</si>
  <si>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</si>
  <si>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</si>
  <si>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</si>
  <si>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</si>
  <si>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</si>
  <si>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</si>
  <si>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</si>
  <si>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</si>
  <si>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</si>
  <si>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</si>
  <si>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</si>
  <si>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</si>
  <si>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</si>
  <si>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</si>
  <si>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</si>
  <si>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</si>
  <si>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</si>
  <si>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</si>
  <si>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</si>
  <si>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</si>
  <si>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</si>
  <si>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</si>
  <si>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</si>
  <si>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</si>
  <si>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</si>
  <si>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</si>
  <si>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</si>
  <si>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</si>
  <si>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</si>
  <si>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</si>
  <si>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</si>
  <si>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</si>
  <si>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</si>
  <si>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</si>
  <si>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</si>
  <si>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</si>
  <si>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</si>
  <si>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</si>
  <si>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</si>
  <si>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</si>
  <si>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</si>
  <si>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</si>
  <si>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</si>
  <si>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</si>
  <si>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</si>
  <si>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</si>
  <si>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</si>
  <si>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</si>
  <si>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</si>
  <si>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</si>
  <si>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</si>
  <si>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</si>
  <si>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</si>
  <si>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</si>
  <si>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</si>
  <si>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</si>
  <si>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</si>
  <si>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</si>
  <si>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</si>
  <si>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</si>
  <si>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</si>
  <si>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</si>
  <si>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</si>
  <si>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</si>
  <si>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</si>
  <si>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</si>
  <si>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</si>
  <si>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</si>
  <si>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</si>
  <si>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</si>
  <si>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</si>
  <si>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</si>
  <si>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</si>
  <si>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</si>
  <si>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</si>
  <si>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</si>
  <si>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</si>
  <si>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</si>
  <si>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</si>
  <si>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</si>
  <si>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</si>
  <si>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</si>
  <si>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</si>
  <si>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</si>
  <si>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</si>
  <si>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</si>
  <si>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</si>
  <si>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</si>
  <si>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</si>
  <si>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</si>
  <si>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</si>
  <si>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</si>
  <si>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</si>
  <si>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</si>
  <si>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</si>
  <si>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</si>
  <si>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</si>
  <si>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</si>
  <si>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</si>
  <si>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</si>
  <si>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</si>
  <si>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</si>
  <si>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</si>
  <si>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</si>
  <si>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</si>
  <si>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</si>
  <si>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</si>
  <si>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</si>
  <si>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</si>
  <si>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</si>
  <si>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</si>
  <si>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</si>
  <si>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</si>
  <si>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</si>
  <si>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</si>
  <si>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</si>
  <si>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</si>
  <si>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</si>
  <si>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</si>
  <si>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</si>
  <si>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</si>
  <si>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</si>
  <si>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</si>
  <si>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</si>
  <si>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</si>
  <si>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</si>
  <si>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</si>
  <si>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</si>
  <si>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</si>
  <si>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</si>
  <si>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</si>
  <si>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</si>
  <si>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</si>
  <si>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</si>
  <si>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</si>
  <si>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</si>
  <si>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</si>
  <si>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</si>
  <si>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</si>
  <si>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</si>
  <si>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</si>
  <si>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</si>
  <si>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</si>
  <si>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</si>
  <si>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</si>
  <si>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</si>
  <si>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</si>
  <si>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</si>
  <si>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</si>
  <si>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</si>
  <si>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</si>
  <si>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</si>
  <si>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</si>
  <si>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</si>
  <si>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</si>
  <si>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</si>
  <si>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</si>
  <si>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</si>
  <si>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</si>
  <si>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</si>
  <si>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</si>
  <si>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</si>
  <si>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</si>
  <si>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</si>
  <si>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</si>
  <si>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</si>
  <si>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</si>
  <si>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</si>
  <si>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</si>
  <si>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</si>
  <si>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</si>
  <si>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</si>
  <si>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</si>
  <si>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</si>
  <si>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</si>
  <si>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</si>
  <si>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</si>
  <si>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</si>
  <si>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</si>
  <si>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</si>
  <si>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</si>
  <si>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</si>
  <si>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</si>
  <si>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</si>
  <si>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</si>
  <si>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</si>
  <si>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</si>
  <si>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</si>
  <si>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</si>
  <si>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</si>
  <si>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</si>
  <si>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</si>
  <si>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</si>
  <si>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</si>
  <si>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</si>
  <si>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</si>
  <si>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</si>
  <si>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</si>
  <si>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</si>
  <si>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</si>
  <si>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</si>
  <si>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</si>
  <si>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</si>
  <si>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</si>
  <si>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</si>
  <si>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</si>
  <si>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</si>
  <si>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</si>
  <si>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</si>
  <si>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</si>
  <si>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</si>
  <si>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</si>
  <si>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</si>
  <si>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</si>
  <si>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</si>
  <si>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</si>
  <si>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</si>
  <si>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</si>
  <si>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</si>
  <si>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</si>
  <si>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</si>
  <si>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</si>
  <si>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</si>
  <si>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</si>
  <si>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</si>
  <si>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</si>
  <si>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</si>
  <si>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</si>
  <si>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</si>
  <si>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</si>
  <si>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</si>
  <si>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</si>
  <si>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</si>
  <si>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</si>
  <si>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</si>
  <si>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</si>
  <si>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</si>
  <si>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</si>
  <si>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</si>
  <si>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</si>
  <si>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</si>
  <si>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</si>
  <si>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</si>
  <si>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</si>
  <si>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</si>
  <si>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</si>
  <si>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</si>
  <si>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</si>
  <si>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</si>
  <si>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</si>
  <si>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</si>
  <si>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</si>
  <si>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</si>
  <si>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</si>
  <si>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</si>
  <si>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</si>
  <si>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</si>
  <si>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</si>
  <si>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</si>
  <si>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</si>
  <si>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</si>
  <si>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</si>
  <si>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</si>
  <si>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</si>
  <si>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</si>
  <si>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</si>
  <si>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</si>
  <si>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</si>
  <si>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</si>
  <si>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</si>
  <si>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</si>
  <si>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</si>
  <si>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</si>
  <si>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</si>
  <si>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</si>
  <si>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</si>
  <si>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</si>
  <si>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</si>
  <si>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</si>
  <si>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</si>
  <si>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</si>
  <si>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</si>
  <si>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</si>
  <si>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</si>
  <si>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</si>
  <si>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</si>
  <si>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</si>
  <si>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</si>
  <si>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</si>
  <si>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</si>
  <si>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</si>
  <si>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</si>
  <si>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</si>
  <si>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</si>
  <si>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</si>
  <si>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</si>
  <si>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</si>
  <si>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</si>
  <si>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</si>
  <si>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</si>
  <si>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</si>
  <si>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</si>
  <si>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</si>
  <si>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</si>
  <si>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</si>
  <si>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</si>
  <si>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</si>
  <si>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</si>
  <si>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</si>
  <si>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</si>
  <si>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</si>
  <si>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</si>
  <si>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</si>
  <si>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</si>
  <si>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</si>
  <si>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</si>
  <si>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</si>
  <si>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</si>
  <si>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</si>
  <si>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</si>
  <si>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</si>
  <si>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</si>
  <si>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</si>
  <si>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</si>
  <si>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</si>
  <si>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</si>
  <si>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</si>
  <si>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</si>
  <si>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</si>
  <si>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</si>
  <si>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</si>
  <si>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</si>
  <si>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</si>
  <si>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</si>
  <si>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</si>
  <si>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</si>
  <si>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</si>
  <si>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</si>
  <si>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</si>
  <si>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</si>
  <si>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</si>
  <si>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</si>
  <si>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</si>
  <si>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</si>
  <si>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</si>
  <si>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</si>
  <si>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</si>
  <si>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</si>
  <si>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</si>
  <si>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</si>
  <si>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</si>
  <si>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</si>
  <si>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</si>
  <si>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</si>
  <si>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</si>
  <si>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</si>
  <si>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</si>
  <si>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</si>
  <si>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</si>
  <si>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</si>
  <si>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</si>
  <si>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</si>
  <si>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</si>
  <si>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</si>
  <si>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</si>
  <si>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</si>
  <si>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</si>
  <si>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</si>
  <si>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</si>
  <si>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</si>
  <si>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</si>
  <si>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</si>
  <si>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</si>
  <si>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</si>
  <si>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</si>
  <si>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</si>
  <si>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</si>
  <si>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</si>
  <si>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</si>
  <si>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</si>
  <si>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</si>
  <si>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</si>
  <si>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</si>
  <si>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</si>
  <si>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</si>
  <si>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</si>
  <si>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</si>
  <si>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</si>
  <si>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</si>
  <si>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</si>
  <si>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</si>
  <si>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</si>
  <si>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</si>
  <si>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</si>
  <si>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</si>
  <si>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</si>
  <si>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</si>
  <si>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</si>
  <si>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</si>
  <si>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</si>
  <si>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</si>
  <si>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</si>
  <si>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</si>
  <si>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</si>
  <si>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</si>
  <si>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</si>
  <si>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</si>
  <si>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</si>
  <si>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</si>
  <si>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</si>
  <si>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</si>
  <si>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</si>
  <si>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</si>
  <si>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</si>
  <si>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</si>
  <si>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</si>
  <si>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</si>
  <si>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</si>
  <si>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</si>
  <si>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</si>
  <si>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</si>
  <si>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</si>
  <si>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</si>
  <si>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</si>
  <si>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</si>
  <si>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</si>
  <si>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</si>
  <si>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</si>
  <si>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</si>
  <si>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</si>
  <si>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</si>
  <si>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</si>
  <si>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</si>
  <si>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</si>
  <si>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</si>
  <si>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</si>
  <si>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</si>
  <si>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</si>
  <si>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</si>
  <si>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</si>
  <si>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</si>
  <si>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</si>
  <si>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</si>
  <si>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</si>
  <si>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</si>
  <si>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</si>
  <si>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</si>
  <si>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</si>
  <si>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</si>
  <si>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</si>
  <si>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</si>
  <si>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</si>
  <si>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</si>
  <si>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</si>
  <si>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</si>
  <si>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</si>
  <si>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</si>
  <si>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</si>
  <si>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</si>
  <si>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</si>
  <si>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</si>
  <si>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</si>
  <si>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</si>
  <si>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</si>
  <si>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</si>
  <si>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</si>
  <si>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</si>
  <si>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</si>
  <si>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</si>
  <si>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</si>
  <si>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</si>
  <si>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</si>
  <si>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</si>
  <si>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</si>
  <si>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</si>
  <si>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</si>
  <si>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</si>
  <si>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</si>
  <si>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</si>
  <si>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</si>
  <si>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</si>
  <si>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</si>
  <si>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</si>
  <si>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</si>
  <si>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</si>
  <si>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</si>
  <si>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</si>
  <si>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</si>
  <si>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</si>
  <si>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</si>
  <si>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</si>
  <si>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</si>
  <si>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</si>
  <si>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</si>
  <si>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</si>
  <si>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</si>
  <si>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</si>
  <si>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</si>
  <si>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</si>
  <si>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</si>
  <si>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</si>
  <si>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</si>
  <si>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</si>
  <si>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</si>
  <si>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</si>
  <si>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</si>
  <si>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</si>
  <si>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</si>
  <si>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</si>
  <si>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</si>
  <si>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</si>
  <si>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</si>
  <si>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</si>
  <si>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</si>
  <si>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</si>
  <si>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</si>
  <si>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</si>
  <si>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</si>
  <si>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</si>
  <si>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</si>
  <si>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</si>
  <si>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</si>
  <si>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</si>
  <si>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</si>
  <si>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</si>
  <si>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</si>
  <si>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</si>
  <si>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</si>
  <si>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</si>
  <si>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</si>
  <si>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</si>
  <si>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</si>
  <si>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</si>
  <si>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</si>
  <si>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</si>
  <si>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</si>
  <si>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</si>
  <si>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</si>
  <si>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</si>
  <si>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</si>
  <si>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</si>
  <si>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</si>
  <si>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</si>
  <si>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</si>
  <si>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</si>
  <si>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</si>
  <si>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</si>
  <si>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</si>
  <si>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</si>
  <si>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</si>
  <si>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</si>
  <si>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</si>
  <si>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</si>
  <si>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</si>
  <si>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</si>
  <si>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</si>
  <si>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</si>
  <si>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</si>
  <si>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</si>
  <si>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</si>
  <si>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</si>
  <si>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</si>
  <si>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</si>
  <si>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</si>
  <si>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</si>
  <si>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</si>
  <si>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</si>
  <si>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</si>
  <si>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</si>
  <si>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</si>
  <si>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</si>
  <si>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</si>
  <si>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</si>
  <si>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</si>
  <si>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</si>
  <si>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</si>
  <si>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</si>
  <si>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</si>
  <si>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</si>
  <si>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</si>
  <si>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</si>
  <si>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使わない</t>
  </si>
  <si>
    <t>応相談</t>
  </si>
  <si>
    <t>または</t>
    <phoneticPr fontId="1"/>
  </si>
  <si>
    <t>　　</t>
    <phoneticPr fontId="1"/>
  </si>
  <si>
    <t>A3A38:L104</t>
    <phoneticPr fontId="1"/>
  </si>
  <si>
    <t>7割程度必要</t>
  </si>
  <si>
    <t>車両に関して：搬入は中型トラック１台です。劇団員移動車のハイエース含め２台となります。ワークショップはハイエース１台で訪問します。中型トラックの車高は3.46mです。</t>
    <rPh sb="0" eb="2">
      <t xml:space="preserve">シャリョウニカンシテ </t>
    </rPh>
    <rPh sb="7" eb="9">
      <t xml:space="preserve">ハンニュウハ </t>
    </rPh>
    <rPh sb="10" eb="12">
      <t xml:space="preserve">チュウガタ </t>
    </rPh>
    <rPh sb="17" eb="18">
      <t xml:space="preserve">ダイ </t>
    </rPh>
    <rPh sb="21" eb="24">
      <t xml:space="preserve">ゲキダンイン </t>
    </rPh>
    <rPh sb="24" eb="27">
      <t xml:space="preserve">イドウシャ </t>
    </rPh>
    <rPh sb="33" eb="34">
      <t xml:space="preserve">フクメ </t>
    </rPh>
    <rPh sb="36" eb="37">
      <t xml:space="preserve">ダイト </t>
    </rPh>
    <rPh sb="59" eb="61">
      <t xml:space="preserve">ホウモンシマス </t>
    </rPh>
    <rPh sb="65" eb="67">
      <t xml:space="preserve">チュウガタ </t>
    </rPh>
    <rPh sb="72" eb="74">
      <t xml:space="preserve">シャコウ </t>
    </rPh>
    <phoneticPr fontId="1"/>
  </si>
  <si>
    <t>４５分程度</t>
    <rPh sb="2" eb="5">
      <t xml:space="preserve">フンテイド </t>
    </rPh>
    <phoneticPr fontId="1"/>
  </si>
  <si>
    <t>本公演前の１時限</t>
    <rPh sb="0" eb="3">
      <t>ホンコウエン</t>
    </rPh>
    <rPh sb="3" eb="4">
      <t xml:space="preserve">マエ </t>
    </rPh>
    <rPh sb="6" eb="8">
      <t xml:space="preserve">ジゲン </t>
    </rPh>
    <phoneticPr fontId="1"/>
  </si>
  <si>
    <t>共演部分、児童のセリフ部分含むリハーサル</t>
    <rPh sb="0" eb="2">
      <t>キョウエ</t>
    </rPh>
    <rPh sb="2" eb="4">
      <t xml:space="preserve">ブブン </t>
    </rPh>
    <rPh sb="5" eb="7">
      <t xml:space="preserve">ジドウノ </t>
    </rPh>
    <rPh sb="11" eb="13">
      <t xml:space="preserve">ブブン </t>
    </rPh>
    <rPh sb="13" eb="14">
      <t xml:space="preserve">フクム </t>
    </rPh>
    <phoneticPr fontId="1"/>
  </si>
  <si>
    <t>舞台裏機材もあり、本公演上演にあたり危険の無いようアナウンスする時間も含みます。</t>
    <rPh sb="0" eb="3">
      <t xml:space="preserve">ブタイウラ </t>
    </rPh>
    <rPh sb="3" eb="5">
      <t xml:space="preserve">キザイモアリ </t>
    </rPh>
    <rPh sb="9" eb="12">
      <t xml:space="preserve">ホンコウエン </t>
    </rPh>
    <rPh sb="12" eb="14">
      <t xml:space="preserve">ジョウエン </t>
    </rPh>
    <rPh sb="18" eb="20">
      <t xml:space="preserve">キケンノ </t>
    </rPh>
    <rPh sb="21" eb="22">
      <t xml:space="preserve">ナイヨウ </t>
    </rPh>
    <rPh sb="32" eb="34">
      <t xml:space="preserve">ジカンモ </t>
    </rPh>
    <rPh sb="35" eb="36">
      <t xml:space="preserve">フクミマス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</si>
</sst>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236610" y="1142326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1704975" y="25470154"/>
          <a:ext cx="4787901" cy="19443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21267</xdr:rowOff>
    </xdr:from>
    <xdr:to>
      <xdr:col>9</xdr:col>
      <xdr:colOff>197929</xdr:colOff>
      <xdr:row>76</xdr:row>
      <xdr:rowOff>53567</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1851085" y="24193201"/>
          <a:ext cx="5158118" cy="274918"/>
          <a:chOff x="1076477" y="14926050"/>
          <a:chExt cx="4160761" cy="329747"/>
        </a:xfrm>
      </xdr:grpSpPr>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794000" y="14926050"/>
            <a:ext cx="1056317" cy="32974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12</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6129338" y="22641914"/>
          <a:ext cx="827858" cy="2025611"/>
          <a:chOff x="5321905" y="13014477"/>
          <a:chExt cx="677334" cy="1439333"/>
        </a:xfrm>
      </xdr:grpSpPr>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7</a:t>
            </a:r>
            <a:r>
              <a:rPr kumimoji="1" lang="ja-JP" altLang="en-US" sz="1100" b="1"/>
              <a:t>　ｍ</a:t>
            </a:r>
          </a:p>
        </xdr:txBody>
      </xdr:sp>
    </xdr:grpSp>
    <xdr:clientData/>
  </xdr:twoCellAnchor>
  <xdr:twoCellAnchor>
    <xdr:from>
      <xdr:col>16</xdr:col>
      <xdr:colOff>423333</xdr:colOff>
      <xdr:row>102</xdr:row>
      <xdr:rowOff>90715</xdr:rowOff>
    </xdr:from>
    <xdr:to>
      <xdr:col>26</xdr:col>
      <xdr:colOff>21166</xdr:colOff>
      <xdr:row>117</xdr:row>
      <xdr:rowOff>152703</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281833" y="30443715"/>
          <a:ext cx="5238750" cy="345923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12057131" y="23295070"/>
          <a:ext cx="723211" cy="1847336"/>
          <a:chOff x="5321905" y="13014477"/>
          <a:chExt cx="677334" cy="1439333"/>
        </a:xfrm>
      </xdr:grpSpPr>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12</xdr:col>
      <xdr:colOff>318497</xdr:colOff>
      <xdr:row>74</xdr:row>
      <xdr:rowOff>19569</xdr:rowOff>
    </xdr:from>
    <xdr:to>
      <xdr:col>21</xdr:col>
      <xdr:colOff>23162</xdr:colOff>
      <xdr:row>78</xdr:row>
      <xdr:rowOff>106778</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975664" y="23937902"/>
          <a:ext cx="4657665" cy="106087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5158895" y="24791441"/>
          <a:ext cx="873573" cy="644861"/>
          <a:chOff x="5313592" y="13014477"/>
          <a:chExt cx="677334" cy="1439333"/>
        </a:xfrm>
      </xdr:grpSpPr>
      <xdr:cxnSp macro="">
        <xdr:nvCxnSpPr>
          <xdr:cNvPr id="32" name="直線矢印コネクタ 31">
            <a:extLst>
              <a:ext uri="{FF2B5EF4-FFF2-40B4-BE49-F238E27FC236}">
                <a16:creationId xmlns:a16="http://schemas.microsoft.com/office/drawing/2014/main" id="{00000000-0008-0000-0100-000020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3</a:t>
            </a: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13335319" y="23288168"/>
          <a:ext cx="765405" cy="1854238"/>
          <a:chOff x="5321905" y="13014477"/>
          <a:chExt cx="677334" cy="1439333"/>
        </a:xfrm>
      </xdr:grpSpPr>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14062136" y="23288168"/>
          <a:ext cx="723211" cy="1854238"/>
          <a:chOff x="5305280" y="13014477"/>
          <a:chExt cx="677334" cy="1439333"/>
        </a:xfrm>
      </xdr:grpSpPr>
      <xdr:cxnSp macro="">
        <xdr:nvCxnSpPr>
          <xdr:cNvPr id="38" name="直線矢印コネクタ 37">
            <a:extLst>
              <a:ext uri="{FF2B5EF4-FFF2-40B4-BE49-F238E27FC236}">
                <a16:creationId xmlns:a16="http://schemas.microsoft.com/office/drawing/2014/main" id="{00000000-0008-0000-0100-000026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14764732" y="23288168"/>
          <a:ext cx="587729" cy="1854238"/>
          <a:chOff x="5301285" y="13014477"/>
          <a:chExt cx="677334" cy="1439333"/>
        </a:xfrm>
      </xdr:grpSpPr>
      <xdr:cxnSp macro="">
        <xdr:nvCxnSpPr>
          <xdr:cNvPr id="41" name="直線矢印コネクタ 40">
            <a:extLst>
              <a:ext uri="{FF2B5EF4-FFF2-40B4-BE49-F238E27FC236}">
                <a16:creationId xmlns:a16="http://schemas.microsoft.com/office/drawing/2014/main" id="{00000000-0008-0000-0100-000029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10873812" y="22561251"/>
          <a:ext cx="4553494" cy="310363"/>
          <a:chOff x="1076477" y="14932889"/>
          <a:chExt cx="4160761" cy="346542"/>
        </a:xfrm>
      </xdr:grpSpPr>
      <xdr:cxnSp macro="">
        <xdr:nvCxnSpPr>
          <xdr:cNvPr id="44" name="直線矢印コネクタ 43">
            <a:extLst>
              <a:ext uri="{FF2B5EF4-FFF2-40B4-BE49-F238E27FC236}">
                <a16:creationId xmlns:a16="http://schemas.microsoft.com/office/drawing/2014/main" id="{00000000-0008-0000-0100-00002C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00000000-0008-0000-0100-00002E000000}"/>
            </a:ext>
          </a:extLst>
        </xdr:cNvPr>
        <xdr:cNvGrpSpPr/>
      </xdr:nvGrpSpPr>
      <xdr:grpSpPr>
        <a:xfrm>
          <a:off x="10866910" y="21830111"/>
          <a:ext cx="4553494" cy="298742"/>
          <a:chOff x="1076477" y="14905835"/>
          <a:chExt cx="4160761" cy="346542"/>
        </a:xfrm>
      </xdr:grpSpPr>
      <xdr:cxnSp macro="">
        <xdr:nvCxnSpPr>
          <xdr:cNvPr id="47" name="直線矢印コネクタ 46">
            <a:extLst>
              <a:ext uri="{FF2B5EF4-FFF2-40B4-BE49-F238E27FC236}">
                <a16:creationId xmlns:a16="http://schemas.microsoft.com/office/drawing/2014/main" id="{00000000-0008-0000-0100-00002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00000000-0008-0000-0100-000031000000}"/>
            </a:ext>
          </a:extLst>
        </xdr:cNvPr>
        <xdr:cNvGrpSpPr/>
      </xdr:nvGrpSpPr>
      <xdr:grpSpPr>
        <a:xfrm>
          <a:off x="10863873" y="21430239"/>
          <a:ext cx="4566194" cy="226130"/>
          <a:chOff x="1076477" y="14915673"/>
          <a:chExt cx="4160761" cy="346542"/>
        </a:xfrm>
      </xdr:grpSpPr>
      <xdr:cxnSp macro="">
        <xdr:nvCxnSpPr>
          <xdr:cNvPr id="50" name="直線矢印コネクタ 49">
            <a:extLst>
              <a:ext uri="{FF2B5EF4-FFF2-40B4-BE49-F238E27FC236}">
                <a16:creationId xmlns:a16="http://schemas.microsoft.com/office/drawing/2014/main" id="{00000000-0008-0000-0100-00003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00000000-0008-0000-0100-000034000000}"/>
            </a:ext>
          </a:extLst>
        </xdr:cNvPr>
        <xdr:cNvGrpSpPr/>
      </xdr:nvGrpSpPr>
      <xdr:grpSpPr>
        <a:xfrm>
          <a:off x="10867187" y="21007451"/>
          <a:ext cx="4559844" cy="226130"/>
          <a:chOff x="1076477" y="14925510"/>
          <a:chExt cx="4160761" cy="346542"/>
        </a:xfrm>
      </xdr:grpSpPr>
      <xdr:cxnSp macro="">
        <xdr:nvCxnSpPr>
          <xdr:cNvPr id="53" name="直線矢印コネクタ 52">
            <a:extLst>
              <a:ext uri="{FF2B5EF4-FFF2-40B4-BE49-F238E27FC236}">
                <a16:creationId xmlns:a16="http://schemas.microsoft.com/office/drawing/2014/main" id="{00000000-0008-0000-0100-000035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14</xdr:col>
      <xdr:colOff>36543</xdr:colOff>
      <xdr:row>96</xdr:row>
      <xdr:rowOff>70881</xdr:rowOff>
    </xdr:from>
    <xdr:to>
      <xdr:col>16</xdr:col>
      <xdr:colOff>137583</xdr:colOff>
      <xdr:row>108</xdr:row>
      <xdr:rowOff>70689</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794376" y="29196214"/>
          <a:ext cx="1201707" cy="244455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441504</xdr:colOff>
      <xdr:row>89</xdr:row>
      <xdr:rowOff>65206</xdr:rowOff>
    </xdr:from>
    <xdr:to>
      <xdr:col>18</xdr:col>
      <xdr:colOff>328083</xdr:colOff>
      <xdr:row>99</xdr:row>
      <xdr:rowOff>161145</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11300004" y="27528956"/>
          <a:ext cx="987246" cy="247718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00000000-0008-0000-0100-000039000000}"/>
            </a:ext>
          </a:extLst>
        </xdr:cNvPr>
        <xdr:cNvGrpSpPr/>
      </xdr:nvGrpSpPr>
      <xdr:grpSpPr>
        <a:xfrm>
          <a:off x="11040659" y="20415849"/>
          <a:ext cx="1660799" cy="274800"/>
          <a:chOff x="13749130" y="11015869"/>
          <a:chExt cx="1540566" cy="275717"/>
        </a:xfrm>
      </xdr:grpSpPr>
      <xdr:cxnSp macro="">
        <xdr:nvCxnSpPr>
          <xdr:cNvPr id="58" name="直線矢印コネクタ 57">
            <a:extLst>
              <a:ext uri="{FF2B5EF4-FFF2-40B4-BE49-F238E27FC236}">
                <a16:creationId xmlns:a16="http://schemas.microsoft.com/office/drawing/2014/main" id="{00000000-0008-0000-0100-00003A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00000000-0008-0000-0100-00003C000000}"/>
            </a:ext>
          </a:extLst>
        </xdr:cNvPr>
        <xdr:cNvGrpSpPr/>
      </xdr:nvGrpSpPr>
      <xdr:grpSpPr>
        <a:xfrm>
          <a:off x="13749942" y="20425511"/>
          <a:ext cx="1667149" cy="262100"/>
          <a:chOff x="13749130" y="11015869"/>
          <a:chExt cx="1540566" cy="275717"/>
        </a:xfrm>
      </xdr:grpSpPr>
      <xdr:cxnSp macro="">
        <xdr:nvCxnSpPr>
          <xdr:cNvPr id="61" name="直線矢印コネクタ 60">
            <a:extLst>
              <a:ext uri="{FF2B5EF4-FFF2-40B4-BE49-F238E27FC236}">
                <a16:creationId xmlns:a16="http://schemas.microsoft.com/office/drawing/2014/main" id="{00000000-0008-0000-0100-00003D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3</xdr:col>
      <xdr:colOff>42335</xdr:colOff>
      <xdr:row>80</xdr:row>
      <xdr:rowOff>180662</xdr:rowOff>
    </xdr:from>
    <xdr:to>
      <xdr:col>9</xdr:col>
      <xdr:colOff>275167</xdr:colOff>
      <xdr:row>95</xdr:row>
      <xdr:rowOff>148167</xdr:rowOff>
    </xdr:to>
    <xdr:sp macro="" textlink="">
      <xdr:nvSpPr>
        <xdr:cNvPr id="64" name="台形 63">
          <a:extLst>
            <a:ext uri="{FF2B5EF4-FFF2-40B4-BE49-F238E27FC236}">
              <a16:creationId xmlns:a16="http://schemas.microsoft.com/office/drawing/2014/main" id="{00000000-0008-0000-0100-000040000000}"/>
            </a:ext>
          </a:extLst>
        </xdr:cNvPr>
        <xdr:cNvSpPr/>
      </xdr:nvSpPr>
      <xdr:spPr>
        <a:xfrm>
          <a:off x="1894418" y="25506579"/>
          <a:ext cx="5185832" cy="352350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00000000-0008-0000-0100-00004500000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00000000-0008-0000-0100-000046000000}"/>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387811</xdr:colOff>
      <xdr:row>77</xdr:row>
      <xdr:rowOff>58807</xdr:rowOff>
    </xdr:from>
    <xdr:to>
      <xdr:col>2</xdr:col>
      <xdr:colOff>783167</xdr:colOff>
      <xdr:row>77</xdr:row>
      <xdr:rowOff>58807</xdr:rowOff>
    </xdr:to>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a:off x="588894" y="24707390"/>
          <a:ext cx="1220856"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239644</xdr:colOff>
      <xdr:row>77</xdr:row>
      <xdr:rowOff>63041</xdr:rowOff>
    </xdr:from>
    <xdr:to>
      <xdr:col>10</xdr:col>
      <xdr:colOff>560917</xdr:colOff>
      <xdr:row>77</xdr:row>
      <xdr:rowOff>63041</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a:off x="7044727" y="24711624"/>
          <a:ext cx="1146773"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10706</xdr:colOff>
      <xdr:row>59</xdr:row>
      <xdr:rowOff>47395</xdr:rowOff>
    </xdr:from>
    <xdr:to>
      <xdr:col>1</xdr:col>
      <xdr:colOff>211668</xdr:colOff>
      <xdr:row>67</xdr:row>
      <xdr:rowOff>105832</xdr:rowOff>
    </xdr:to>
    <xdr:sp macro="" textlink="">
      <xdr:nvSpPr>
        <xdr:cNvPr id="84" name="左中かっこ 83">
          <a:extLst>
            <a:ext uri="{FF2B5EF4-FFF2-40B4-BE49-F238E27FC236}">
              <a16:creationId xmlns:a16="http://schemas.microsoft.com/office/drawing/2014/main" id="{00000000-0008-0000-0100-000054000000}"/>
            </a:ext>
          </a:extLst>
        </xdr:cNvPr>
        <xdr:cNvSpPr/>
      </xdr:nvSpPr>
      <xdr:spPr>
        <a:xfrm>
          <a:off x="211789" y="20388562"/>
          <a:ext cx="200962" cy="193168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2863</xdr:colOff>
      <xdr:row>67</xdr:row>
      <xdr:rowOff>190500</xdr:rowOff>
    </xdr:from>
    <xdr:to>
      <xdr:col>1</xdr:col>
      <xdr:colOff>179916</xdr:colOff>
      <xdr:row>96</xdr:row>
      <xdr:rowOff>228600</xdr:rowOff>
    </xdr:to>
    <xdr:sp macro="" textlink="">
      <xdr:nvSpPr>
        <xdr:cNvPr id="85" name="左中かっこ 84">
          <a:extLst>
            <a:ext uri="{FF2B5EF4-FFF2-40B4-BE49-F238E27FC236}">
              <a16:creationId xmlns:a16="http://schemas.microsoft.com/office/drawing/2014/main" id="{00000000-0008-0000-0100-000055000000}"/>
            </a:ext>
          </a:extLst>
        </xdr:cNvPr>
        <xdr:cNvSpPr/>
      </xdr:nvSpPr>
      <xdr:spPr>
        <a:xfrm>
          <a:off x="203946" y="22404917"/>
          <a:ext cx="177053" cy="6949016"/>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224119</xdr:rowOff>
    </xdr:from>
    <xdr:ext cx="607859" cy="459100"/>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0" y="21030952"/>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81</xdr:row>
      <xdr:rowOff>42209</xdr:rowOff>
    </xdr:from>
    <xdr:ext cx="607859" cy="459100"/>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0" y="25558626"/>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00000000-0008-0000-0100-000059000000}"/>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00000000-0008-0000-0100-00005A000000}"/>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00000000-0008-0000-0100-00005B000000}"/>
            </a:ext>
          </a:extLst>
        </xdr:cNvPr>
        <xdr:cNvGrpSpPr/>
      </xdr:nvGrpSpPr>
      <xdr:grpSpPr>
        <a:xfrm>
          <a:off x="17048812"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00000000-0008-0000-0100-00005C000000}"/>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13</xdr:col>
      <xdr:colOff>444500</xdr:colOff>
      <xdr:row>71</xdr:row>
      <xdr:rowOff>207519</xdr:rowOff>
    </xdr:from>
    <xdr:ext cx="710644" cy="325730"/>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9652000" y="23395602"/>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5</xdr:col>
      <xdr:colOff>804334</xdr:colOff>
      <xdr:row>66</xdr:row>
      <xdr:rowOff>95251</xdr:rowOff>
    </xdr:from>
    <xdr:ext cx="2581393" cy="325667"/>
    <xdr:sp macro="" textlink="">
      <xdr:nvSpPr>
        <xdr:cNvPr id="138" name="テキスト ボックス 137">
          <a:extLst>
            <a:ext uri="{FF2B5EF4-FFF2-40B4-BE49-F238E27FC236}">
              <a16:creationId xmlns:a16="http://schemas.microsoft.com/office/drawing/2014/main" id="{3185B311-C69F-E84A-B06D-A45E41E8520F}"/>
            </a:ext>
          </a:extLst>
        </xdr:cNvPr>
        <xdr:cNvSpPr txBox="1"/>
      </xdr:nvSpPr>
      <xdr:spPr>
        <a:xfrm>
          <a:off x="4307417" y="22066251"/>
          <a:ext cx="2581393" cy="3256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配電盤がこちら側にある場合</a:t>
          </a:r>
        </a:p>
      </xdr:txBody>
    </xdr:sp>
    <xdr:clientData/>
  </xdr:oneCellAnchor>
  <xdr:oneCellAnchor>
    <xdr:from>
      <xdr:col>9</xdr:col>
      <xdr:colOff>42333</xdr:colOff>
      <xdr:row>65</xdr:row>
      <xdr:rowOff>21166</xdr:rowOff>
    </xdr:from>
    <xdr:ext cx="473078" cy="325667"/>
    <xdr:sp macro="" textlink="">
      <xdr:nvSpPr>
        <xdr:cNvPr id="139" name="テキスト ボックス 138">
          <a:extLst>
            <a:ext uri="{FF2B5EF4-FFF2-40B4-BE49-F238E27FC236}">
              <a16:creationId xmlns:a16="http://schemas.microsoft.com/office/drawing/2014/main" id="{960C5EDB-ABB4-4B47-88E9-85F3DB441F3E}"/>
            </a:ext>
          </a:extLst>
        </xdr:cNvPr>
        <xdr:cNvSpPr txBox="1"/>
      </xdr:nvSpPr>
      <xdr:spPr>
        <a:xfrm>
          <a:off x="6847416" y="21759333"/>
          <a:ext cx="473078" cy="3256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例</a:t>
          </a:r>
          <a:r>
            <a:rPr kumimoji="1" lang="en-US" altLang="ja-JP" sz="1400"/>
            <a:t>)</a:t>
          </a:r>
          <a:endParaRPr kumimoji="1" lang="ja-JP" altLang="en-US" sz="1400"/>
        </a:p>
      </xdr:txBody>
    </xdr:sp>
    <xdr:clientData/>
  </xdr:oneCellAnchor>
  <xdr:twoCellAnchor>
    <xdr:from>
      <xdr:col>9</xdr:col>
      <xdr:colOff>709083</xdr:colOff>
      <xdr:row>63</xdr:row>
      <xdr:rowOff>105833</xdr:rowOff>
    </xdr:from>
    <xdr:to>
      <xdr:col>10</xdr:col>
      <xdr:colOff>573263</xdr:colOff>
      <xdr:row>67</xdr:row>
      <xdr:rowOff>12140</xdr:rowOff>
    </xdr:to>
    <xdr:sp macro="" textlink="">
      <xdr:nvSpPr>
        <xdr:cNvPr id="140" name="テキスト ボックス 139">
          <a:extLst>
            <a:ext uri="{FF2B5EF4-FFF2-40B4-BE49-F238E27FC236}">
              <a16:creationId xmlns:a16="http://schemas.microsoft.com/office/drawing/2014/main" id="{E19D657A-F385-984B-BDD2-45B114559982}"/>
            </a:ext>
          </a:extLst>
        </xdr:cNvPr>
        <xdr:cNvSpPr txBox="1"/>
      </xdr:nvSpPr>
      <xdr:spPr>
        <a:xfrm>
          <a:off x="7514166" y="21378333"/>
          <a:ext cx="689680" cy="848224"/>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配電盤</a:t>
          </a:r>
          <a:endParaRPr kumimoji="1" lang="en-US" altLang="ja-JP" sz="1200" b="1">
            <a:solidFill>
              <a:schemeClr val="bg2">
                <a:lumMod val="25000"/>
              </a:schemeClr>
            </a:solidFill>
          </a:endParaRPr>
        </a:p>
      </xdr:txBody>
    </xdr:sp>
    <xdr:clientData/>
  </xdr:twoCellAnchor>
  <xdr:oneCellAnchor>
    <xdr:from>
      <xdr:col>9</xdr:col>
      <xdr:colOff>508236</xdr:colOff>
      <xdr:row>77</xdr:row>
      <xdr:rowOff>137584</xdr:rowOff>
    </xdr:from>
    <xdr:ext cx="899347" cy="1190609"/>
    <xdr:sp macro="" textlink="">
      <xdr:nvSpPr>
        <xdr:cNvPr id="144" name="テキスト ボックス 143">
          <a:extLst>
            <a:ext uri="{FF2B5EF4-FFF2-40B4-BE49-F238E27FC236}">
              <a16:creationId xmlns:a16="http://schemas.microsoft.com/office/drawing/2014/main" id="{C926FFFD-E895-F34C-9E40-EA9F92E51CCB}"/>
            </a:ext>
          </a:extLst>
        </xdr:cNvPr>
        <xdr:cNvSpPr txBox="1"/>
      </xdr:nvSpPr>
      <xdr:spPr>
        <a:xfrm>
          <a:off x="7313319" y="24786167"/>
          <a:ext cx="899347" cy="119060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袖幕</a:t>
          </a:r>
          <a:endParaRPr kumimoji="1" lang="en-US" altLang="ja-JP" sz="1200"/>
        </a:p>
        <a:p>
          <a:r>
            <a:rPr kumimoji="1" lang="ja-JP" altLang="en-US" sz="1200"/>
            <a:t>又は</a:t>
          </a:r>
          <a:endParaRPr kumimoji="1" lang="en-US" altLang="ja-JP" sz="1200"/>
        </a:p>
        <a:p>
          <a:r>
            <a:rPr kumimoji="1" lang="ja-JP" altLang="en-US" sz="1200"/>
            <a:t>パーティション</a:t>
          </a:r>
        </a:p>
      </xdr:txBody>
    </xdr:sp>
    <xdr:clientData/>
  </xdr:oneCellAnchor>
  <xdr:oneCellAnchor>
    <xdr:from>
      <xdr:col>1</xdr:col>
      <xdr:colOff>709084</xdr:colOff>
      <xdr:row>77</xdr:row>
      <xdr:rowOff>158750</xdr:rowOff>
    </xdr:from>
    <xdr:ext cx="899347" cy="1190609"/>
    <xdr:sp macro="" textlink="">
      <xdr:nvSpPr>
        <xdr:cNvPr id="145" name="テキスト ボックス 144">
          <a:extLst>
            <a:ext uri="{FF2B5EF4-FFF2-40B4-BE49-F238E27FC236}">
              <a16:creationId xmlns:a16="http://schemas.microsoft.com/office/drawing/2014/main" id="{9F16F014-D29E-6D4E-8CC9-315D9450C339}"/>
            </a:ext>
          </a:extLst>
        </xdr:cNvPr>
        <xdr:cNvSpPr txBox="1"/>
      </xdr:nvSpPr>
      <xdr:spPr>
        <a:xfrm>
          <a:off x="910167" y="24807333"/>
          <a:ext cx="899347" cy="119060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袖幕</a:t>
          </a:r>
          <a:endParaRPr kumimoji="1" lang="en-US" altLang="ja-JP" sz="1200"/>
        </a:p>
        <a:p>
          <a:r>
            <a:rPr kumimoji="1" lang="ja-JP" altLang="en-US" sz="1200"/>
            <a:t>又は</a:t>
          </a:r>
          <a:endParaRPr kumimoji="1" lang="en-US" altLang="ja-JP" sz="1200"/>
        </a:p>
        <a:p>
          <a:r>
            <a:rPr kumimoji="1" lang="ja-JP" altLang="en-US" sz="1200"/>
            <a:t>パーティション</a:t>
          </a:r>
        </a:p>
      </xdr:txBody>
    </xdr:sp>
    <xdr:clientData/>
  </xdr:oneCellAnchor>
  <xdr:twoCellAnchor>
    <xdr:from>
      <xdr:col>7</xdr:col>
      <xdr:colOff>550334</xdr:colOff>
      <xdr:row>98</xdr:row>
      <xdr:rowOff>42334</xdr:rowOff>
    </xdr:from>
    <xdr:to>
      <xdr:col>9</xdr:col>
      <xdr:colOff>394930</xdr:colOff>
      <xdr:row>103</xdr:row>
      <xdr:rowOff>20317</xdr:rowOff>
    </xdr:to>
    <xdr:sp macro="" textlink="">
      <xdr:nvSpPr>
        <xdr:cNvPr id="146" name="正方形/長方形 145">
          <a:extLst>
            <a:ext uri="{FF2B5EF4-FFF2-40B4-BE49-F238E27FC236}">
              <a16:creationId xmlns:a16="http://schemas.microsoft.com/office/drawing/2014/main" id="{6A5F7239-E619-7A42-BBC3-CBE470433A9B}"/>
            </a:ext>
          </a:extLst>
        </xdr:cNvPr>
        <xdr:cNvSpPr/>
      </xdr:nvSpPr>
      <xdr:spPr>
        <a:xfrm>
          <a:off x="5704417" y="29643917"/>
          <a:ext cx="1495596" cy="94106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　トラック</a:t>
          </a:r>
          <a:endParaRPr kumimoji="1" lang="en-US" altLang="ja-JP" sz="1400" b="1">
            <a:solidFill>
              <a:schemeClr val="bg1">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00000000-0008-0000-0200-00001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00000000-0008-0000-0200-00001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12104217" y="23725133"/>
          <a:ext cx="726985" cy="1811392"/>
          <a:chOff x="5321905" y="13014477"/>
          <a:chExt cx="677334" cy="1439333"/>
        </a:xfrm>
      </xdr:grpSpPr>
      <xdr:cxnSp macro="">
        <xdr:nvCxnSpPr>
          <xdr:cNvPr id="24" name="直線矢印コネクタ 23">
            <a:extLst>
              <a:ext uri="{FF2B5EF4-FFF2-40B4-BE49-F238E27FC236}">
                <a16:creationId xmlns:a16="http://schemas.microsoft.com/office/drawing/2014/main" id="{00000000-0008-0000-0200-00001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00000000-0008-0000-0200-00001F000000}"/>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00000000-0008-0000-0200-000020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13389953" y="23718231"/>
          <a:ext cx="772953" cy="1818294"/>
          <a:chOff x="5321905" y="13014477"/>
          <a:chExt cx="677334" cy="1439333"/>
        </a:xfrm>
      </xdr:grpSpPr>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0000000-0008-0000-0200-000025000000}"/>
            </a:ext>
          </a:extLst>
        </xdr:cNvPr>
        <xdr:cNvGrpSpPr/>
      </xdr:nvGrpSpPr>
      <xdr:grpSpPr>
        <a:xfrm>
          <a:off x="14124318" y="23718231"/>
          <a:ext cx="726985" cy="1818294"/>
          <a:chOff x="5305280" y="13014477"/>
          <a:chExt cx="677334" cy="1439333"/>
        </a:xfrm>
      </xdr:grpSpPr>
      <xdr:cxnSp macro="">
        <xdr:nvCxnSpPr>
          <xdr:cNvPr id="38" name="直線矢印コネクタ 37">
            <a:extLst>
              <a:ext uri="{FF2B5EF4-FFF2-40B4-BE49-F238E27FC236}">
                <a16:creationId xmlns:a16="http://schemas.microsoft.com/office/drawing/2014/main" id="{00000000-0008-0000-0200-000026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14830688" y="23718231"/>
          <a:ext cx="591503" cy="1818294"/>
          <a:chOff x="5301285" y="13014477"/>
          <a:chExt cx="677334" cy="1439333"/>
        </a:xfrm>
      </xdr:grpSpPr>
      <xdr:cxnSp macro="">
        <xdr:nvCxnSpPr>
          <xdr:cNvPr id="41" name="直線矢印コネクタ 40">
            <a:extLst>
              <a:ext uri="{FF2B5EF4-FFF2-40B4-BE49-F238E27FC236}">
                <a16:creationId xmlns:a16="http://schemas.microsoft.com/office/drawing/2014/main" id="{00000000-0008-0000-0200-000029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10913350" y="23004793"/>
          <a:ext cx="4583686" cy="305870"/>
          <a:chOff x="1076477" y="14932889"/>
          <a:chExt cx="4160761" cy="346542"/>
        </a:xfrm>
      </xdr:grpSpPr>
      <xdr:cxnSp macro="">
        <xdr:nvCxnSpPr>
          <xdr:cNvPr id="44" name="直線矢印コネクタ 43">
            <a:extLst>
              <a:ext uri="{FF2B5EF4-FFF2-40B4-BE49-F238E27FC236}">
                <a16:creationId xmlns:a16="http://schemas.microsoft.com/office/drawing/2014/main" id="{00000000-0008-0000-0200-00002C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00000000-0008-0000-0200-00002E000000}"/>
            </a:ext>
          </a:extLst>
        </xdr:cNvPr>
        <xdr:cNvGrpSpPr/>
      </xdr:nvGrpSpPr>
      <xdr:grpSpPr>
        <a:xfrm>
          <a:off x="10906448" y="22278685"/>
          <a:ext cx="4583686" cy="302695"/>
          <a:chOff x="1076477" y="14905835"/>
          <a:chExt cx="4160761" cy="346542"/>
        </a:xfrm>
      </xdr:grpSpPr>
      <xdr:cxnSp macro="">
        <xdr:nvCxnSpPr>
          <xdr:cNvPr id="47" name="直線矢印コネクタ 46">
            <a:extLst>
              <a:ext uri="{FF2B5EF4-FFF2-40B4-BE49-F238E27FC236}">
                <a16:creationId xmlns:a16="http://schemas.microsoft.com/office/drawing/2014/main" id="{00000000-0008-0000-0200-00002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10903411" y="21870905"/>
          <a:ext cx="4596386" cy="230084"/>
          <a:chOff x="1076477" y="14915673"/>
          <a:chExt cx="4160761" cy="346542"/>
        </a:xfrm>
      </xdr:grpSpPr>
      <xdr:cxnSp macro="">
        <xdr:nvCxnSpPr>
          <xdr:cNvPr id="50" name="直線矢印コネクタ 49">
            <a:extLst>
              <a:ext uri="{FF2B5EF4-FFF2-40B4-BE49-F238E27FC236}">
                <a16:creationId xmlns:a16="http://schemas.microsoft.com/office/drawing/2014/main" id="{00000000-0008-0000-0200-00003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10906725" y="21440209"/>
          <a:ext cx="4590036" cy="230084"/>
          <a:chOff x="1076477" y="14925510"/>
          <a:chExt cx="4160761" cy="346542"/>
        </a:xfrm>
      </xdr:grpSpPr>
      <xdr:cxnSp macro="">
        <xdr:nvCxnSpPr>
          <xdr:cNvPr id="53" name="直線矢印コネクタ 52">
            <a:extLst>
              <a:ext uri="{FF2B5EF4-FFF2-40B4-BE49-F238E27FC236}">
                <a16:creationId xmlns:a16="http://schemas.microsoft.com/office/drawing/2014/main" id="{00000000-0008-0000-0200-000035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11080197" y="20840700"/>
          <a:ext cx="1672121" cy="278754"/>
          <a:chOff x="13749130" y="11015869"/>
          <a:chExt cx="1540566" cy="275717"/>
        </a:xfrm>
      </xdr:grpSpPr>
      <xdr:cxnSp macro="">
        <xdr:nvCxnSpPr>
          <xdr:cNvPr id="58" name="直線矢印コネクタ 57">
            <a:extLst>
              <a:ext uri="{FF2B5EF4-FFF2-40B4-BE49-F238E27FC236}">
                <a16:creationId xmlns:a16="http://schemas.microsoft.com/office/drawing/2014/main" id="{00000000-0008-0000-0200-00003A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00000000-0008-0000-0200-00003C000000}"/>
            </a:ext>
          </a:extLst>
        </xdr:cNvPr>
        <xdr:cNvGrpSpPr/>
      </xdr:nvGrpSpPr>
      <xdr:grpSpPr>
        <a:xfrm>
          <a:off x="13808350" y="20850362"/>
          <a:ext cx="1678471" cy="266054"/>
          <a:chOff x="13749130" y="11015869"/>
          <a:chExt cx="1540566" cy="275717"/>
        </a:xfrm>
      </xdr:grpSpPr>
      <xdr:cxnSp macro="">
        <xdr:nvCxnSpPr>
          <xdr:cNvPr id="61" name="直線矢印コネクタ 60">
            <a:extLst>
              <a:ext uri="{FF2B5EF4-FFF2-40B4-BE49-F238E27FC236}">
                <a16:creationId xmlns:a16="http://schemas.microsoft.com/office/drawing/2014/main" id="{00000000-0008-0000-0200-00003D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00000000-0008-0000-0200-000040000000}"/>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00000000-0008-0000-0200-000054000000}"/>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00000000-0008-0000-0200-000055000000}"/>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00000000-0008-0000-0200-000059000000}"/>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00000000-0008-0000-0200-00005A000000}"/>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00000000-0008-0000-0200-00005B000000}"/>
            </a:ext>
          </a:extLst>
        </xdr:cNvPr>
        <xdr:cNvGrpSpPr/>
      </xdr:nvGrpSpPr>
      <xdr:grpSpPr>
        <a:xfrm>
          <a:off x="17128067"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00000000-0008-0000-0200-00005C000000}"/>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106" zoomScaleNormal="106" zoomScaleSheetLayoutView="106" workbookViewId="0">
      <selection activeCell="H19" sqref="H19"/>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t="s">
        <v>616</v>
      </c>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172</v>
      </c>
      <c r="D2" s="27" t="s">
        <v>5</v>
      </c>
      <c r="E2" s="29" t="str">
        <f>VLOOKUP($C$2,'R7_制作団体一覧'!A:H,2,FALSE)</f>
        <v>演劇</v>
      </c>
      <c r="F2" s="26" t="s">
        <v>2</v>
      </c>
      <c r="G2" s="30" t="str">
        <f>VLOOKUP($C$2,'R7_制作団体一覧'!A:H,3,FALSE)</f>
        <v>人形劇</v>
      </c>
      <c r="H2" s="27" t="s">
        <v>20</v>
      </c>
      <c r="I2" s="29" t="str">
        <f>VLOOKUP($C$2,'R7_制作団体一覧'!A:H,5,FALSE)</f>
        <v>A区分</v>
      </c>
      <c r="J2" s="27" t="s">
        <v>3</v>
      </c>
      <c r="K2" s="29" t="str">
        <f>VLOOKUP($C$2,'R7_制作団体一覧'!A:H,6,FALSE)</f>
        <v>H</v>
      </c>
      <c r="L2" s="28"/>
      <c r="M2" s="43"/>
      <c r="N2" s="43"/>
      <c r="O2" s="43"/>
      <c r="P2" s="43"/>
      <c r="Q2" s="43"/>
      <c r="R2" s="43"/>
      <c r="S2" s="43"/>
      <c r="T2" s="43"/>
      <c r="U2" s="43"/>
      <c r="V2" s="43"/>
      <c r="W2" s="43"/>
      <c r="X2" s="43"/>
      <c r="Y2" s="43"/>
      <c r="Z2" s="43"/>
    </row>
    <row r="3" spans="1:26" ht="27.95" customHeight="1" x14ac:dyDescent="0.15">
      <c r="A3" s="28"/>
      <c r="B3" s="27" t="s">
        <v>1</v>
      </c>
      <c r="C3" s="161" t="str">
        <f>VLOOKUP($C$2,'R7_制作団体一覧'!A:H,8,FALSE)</f>
        <v>有限会社劇団角笛</v>
      </c>
      <c r="D3" s="161"/>
      <c r="E3" s="161"/>
      <c r="F3" s="161"/>
      <c r="G3" s="27" t="s">
        <v>4</v>
      </c>
      <c r="H3" s="162" t="str">
        <f>VLOOKUP($C$2,'R7_制作団体一覧'!A:H,7,FALSE)</f>
        <v>有限会社劇団角笛</v>
      </c>
      <c r="I3" s="162"/>
      <c r="J3" s="162"/>
      <c r="K3" s="162"/>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423</v>
      </c>
      <c r="F9" s="165"/>
      <c r="G9" s="116" t="s">
        <v>47</v>
      </c>
      <c r="H9" s="166"/>
      <c r="I9" s="166"/>
      <c r="J9" s="47">
        <v>60</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12</v>
      </c>
      <c r="G10" s="51" t="s">
        <v>40</v>
      </c>
      <c r="H10" s="52" t="s">
        <v>42</v>
      </c>
      <c r="I10" s="53">
        <v>7</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v>5</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419</v>
      </c>
      <c r="G12" s="173"/>
      <c r="H12" s="174" t="s">
        <v>45</v>
      </c>
      <c r="I12" s="175"/>
      <c r="J12" s="176" t="s">
        <v>419</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1.8</v>
      </c>
      <c r="G13" s="51" t="s">
        <v>40</v>
      </c>
      <c r="H13" s="49" t="s">
        <v>7</v>
      </c>
      <c r="I13" s="50">
        <v>1.8</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618</v>
      </c>
      <c r="F14" s="144"/>
      <c r="G14" s="120" t="s">
        <v>50</v>
      </c>
      <c r="H14" s="121"/>
      <c r="I14" s="121"/>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613</v>
      </c>
      <c r="F15" s="152"/>
      <c r="G15" s="155" t="s">
        <v>48</v>
      </c>
      <c r="H15" s="156"/>
      <c r="I15" s="156"/>
      <c r="J15" s="144"/>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614</v>
      </c>
      <c r="F17" s="124"/>
      <c r="G17" s="125" t="s">
        <v>53</v>
      </c>
      <c r="H17" s="126"/>
      <c r="I17" s="126"/>
      <c r="J17" s="47">
        <v>20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427</v>
      </c>
      <c r="F18" s="128"/>
      <c r="G18" s="44" t="s">
        <v>56</v>
      </c>
      <c r="H18" s="45">
        <v>1</v>
      </c>
      <c r="I18" s="46" t="s">
        <v>57</v>
      </c>
      <c r="J18" s="121"/>
      <c r="K18" s="129"/>
      <c r="L18" s="24"/>
      <c r="M18" s="43"/>
      <c r="N18" s="43"/>
      <c r="O18" s="43"/>
      <c r="P18" s="43"/>
      <c r="Q18" s="43"/>
      <c r="R18" s="43"/>
      <c r="S18" s="43"/>
      <c r="T18" s="43"/>
      <c r="U18" s="43"/>
      <c r="V18" s="43"/>
      <c r="W18" s="43"/>
      <c r="X18" s="43"/>
      <c r="Y18" s="43"/>
      <c r="Z18" s="43"/>
    </row>
    <row r="19" spans="1:26" ht="27.95" customHeight="1" x14ac:dyDescent="0.15">
      <c r="A19" s="23"/>
      <c r="B19" s="130" t="s">
        <v>59</v>
      </c>
      <c r="C19" s="131"/>
      <c r="D19" s="132"/>
      <c r="E19" s="61" t="s">
        <v>54</v>
      </c>
      <c r="F19" s="62">
        <v>2.31</v>
      </c>
      <c r="G19" s="63" t="s">
        <v>40</v>
      </c>
      <c r="H19" s="64" t="s">
        <v>55</v>
      </c>
      <c r="I19" s="62">
        <v>6.96</v>
      </c>
      <c r="J19" s="133" t="s">
        <v>40</v>
      </c>
      <c r="K19" s="134"/>
      <c r="L19" s="23"/>
      <c r="M19" s="43"/>
      <c r="N19" s="43"/>
      <c r="O19" s="43"/>
      <c r="P19" s="43"/>
      <c r="Q19" s="43"/>
      <c r="R19" s="43"/>
      <c r="S19" s="43"/>
      <c r="T19" s="43"/>
      <c r="U19" s="43"/>
      <c r="V19" s="43"/>
      <c r="W19" s="43"/>
      <c r="X19" s="43"/>
      <c r="Y19" s="43"/>
      <c r="Z19" s="43"/>
    </row>
    <row r="20" spans="1:26" ht="51" customHeight="1" x14ac:dyDescent="0.15">
      <c r="A20" s="23"/>
      <c r="B20" s="130" t="s">
        <v>461</v>
      </c>
      <c r="C20" s="131"/>
      <c r="D20" s="132"/>
      <c r="E20" s="138" t="s">
        <v>619</v>
      </c>
      <c r="F20" s="139"/>
      <c r="G20" s="139"/>
      <c r="H20" s="139"/>
      <c r="I20" s="139"/>
      <c r="J20" s="139"/>
      <c r="K20" s="140"/>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421</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t="s">
        <v>617</v>
      </c>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x14ac:dyDescent="0.15">
      <c r="A47" s="21"/>
      <c r="B47" s="73" t="s">
        <v>428</v>
      </c>
      <c r="C47" s="82"/>
      <c r="D47" s="108"/>
      <c r="E47" s="109"/>
      <c r="F47" s="110"/>
      <c r="G47" s="111"/>
      <c r="H47" s="110"/>
      <c r="I47" s="111"/>
      <c r="J47" s="110"/>
      <c r="K47" s="111"/>
      <c r="L47" s="21"/>
      <c r="M47" s="43"/>
      <c r="N47" s="43"/>
      <c r="O47" s="43"/>
      <c r="P47" s="43"/>
      <c r="Q47" s="43"/>
      <c r="R47" s="43"/>
      <c r="S47" s="43"/>
      <c r="T47" s="43"/>
      <c r="U47" s="43"/>
      <c r="V47" s="43"/>
      <c r="W47" s="43"/>
      <c r="X47" s="43"/>
      <c r="Y47" s="43"/>
      <c r="Z47" s="43"/>
    </row>
    <row r="48" spans="1:26" ht="80.45" customHeight="1" x14ac:dyDescent="0.15">
      <c r="A48" s="21"/>
      <c r="B48" s="73" t="s">
        <v>428</v>
      </c>
      <c r="C48" s="82"/>
      <c r="D48" s="108"/>
      <c r="E48" s="109"/>
      <c r="F48" s="110"/>
      <c r="G48" s="111"/>
      <c r="H48" s="110"/>
      <c r="I48" s="111"/>
      <c r="J48" s="110"/>
      <c r="K48" s="111"/>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08" t="s">
        <v>620</v>
      </c>
      <c r="E49" s="109"/>
      <c r="F49" s="110" t="s">
        <v>621</v>
      </c>
      <c r="G49" s="111"/>
      <c r="H49" s="110" t="s">
        <v>622</v>
      </c>
      <c r="I49" s="111"/>
      <c r="J49" s="110" t="s">
        <v>623</v>
      </c>
      <c r="K49" s="111"/>
      <c r="L49" s="21"/>
      <c r="M49" s="43"/>
      <c r="N49" s="43"/>
      <c r="O49" s="43"/>
      <c r="P49" s="43"/>
      <c r="Q49" s="43"/>
      <c r="R49" s="43"/>
      <c r="S49" s="43"/>
      <c r="T49" s="43"/>
      <c r="U49" s="43"/>
      <c r="V49" s="43"/>
      <c r="W49" s="43"/>
      <c r="X49" s="43"/>
      <c r="Y49" s="43"/>
      <c r="Z49" s="43"/>
    </row>
    <row r="50" spans="1:26" ht="80.45" customHeight="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96" t="s">
        <v>9</v>
      </c>
      <c r="C55" s="96"/>
      <c r="D55" s="96"/>
      <c r="E55" s="96"/>
      <c r="F55" s="38" t="s">
        <v>6</v>
      </c>
      <c r="G55" s="97">
        <f>F13</f>
        <v>1.8</v>
      </c>
      <c r="H55" s="98"/>
      <c r="I55" s="20" t="s">
        <v>7</v>
      </c>
      <c r="J55" s="97">
        <f>I13</f>
        <v>1.8</v>
      </c>
      <c r="K55" s="98"/>
      <c r="L55" s="19"/>
      <c r="M55" s="32"/>
      <c r="W55" s="32"/>
      <c r="X55" s="32"/>
      <c r="Y55" s="32"/>
    </row>
    <row r="56" spans="1:26" ht="17.100000000000001" customHeight="1" x14ac:dyDescent="0.15">
      <c r="A56" s="19"/>
      <c r="B56" s="92" t="s">
        <v>8</v>
      </c>
      <c r="C56" s="92"/>
      <c r="D56" s="92"/>
      <c r="E56" s="92"/>
      <c r="F56" s="92"/>
      <c r="G56" s="93" t="str">
        <f>E17</f>
        <v>応相談</v>
      </c>
      <c r="H56" s="93"/>
      <c r="I56" s="93"/>
      <c r="J56" s="93"/>
      <c r="K56" s="93"/>
      <c r="L56" s="19"/>
      <c r="M56" s="32"/>
      <c r="W56" s="32"/>
      <c r="X56" s="32"/>
      <c r="Y56" s="32"/>
    </row>
    <row r="57" spans="1:26" ht="17.100000000000001" customHeight="1" x14ac:dyDescent="0.15">
      <c r="A57" s="19"/>
      <c r="B57" s="92" t="s">
        <v>12</v>
      </c>
      <c r="C57" s="92"/>
      <c r="D57" s="92"/>
      <c r="E57" s="92"/>
      <c r="F57" s="92"/>
      <c r="G57" s="93">
        <f>J17</f>
        <v>20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c r="H101" s="18" t="s">
        <v>615</v>
      </c>
    </row>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20">
      <formula>#REF!="令和元年度の応募時に提出した"</formula>
    </cfRule>
    <cfRule type="expression" dxfId="42" priority="19">
      <formula>#REF!="令和2年度の応募時に提出した"</formula>
    </cfRule>
    <cfRule type="expression" dxfId="41" priority="18">
      <formula>#REF!="令和3年度の応募時に提出した"</formula>
    </cfRule>
    <cfRule type="expression" dxfId="40" priority="17">
      <formula>#REF!="令和4年度の応募時に提出した"</formula>
    </cfRule>
  </conditionalFormatting>
  <conditionalFormatting sqref="B25:B27 B46:B50">
    <cfRule type="expression" dxfId="39" priority="1">
      <formula>#REF!="令和4年度の応募時に提出した"</formula>
    </cfRule>
    <cfRule type="expression" dxfId="38" priority="4">
      <formula>#REF!="令和元年度の応募時に提出した"</formula>
    </cfRule>
    <cfRule type="expression" dxfId="37" priority="2">
      <formula>#REF!="令和3年度の応募時に提出した"</formula>
    </cfRule>
    <cfRule type="expression" dxfId="36" priority="3">
      <formula>#REF!="令和2年度の応募時に提出した"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8">
      <formula>#REF!="令和元年度の応募時に提出した"</formula>
    </cfRule>
    <cfRule type="expression" dxfId="25" priority="7">
      <formula>#REF!="令和2年度の応募時に提出した"</formula>
    </cfRule>
    <cfRule type="expression" dxfId="24" priority="6">
      <formula>#REF!="令和3年度の応募時に提出した"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69" fitToHeight="2"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1" t="s">
        <v>611</v>
      </c>
      <c r="D3" s="161"/>
      <c r="E3" s="161"/>
      <c r="F3" s="161"/>
      <c r="G3" s="27" t="s">
        <v>4</v>
      </c>
      <c r="H3" s="162" t="s">
        <v>612</v>
      </c>
      <c r="I3" s="162"/>
      <c r="J3" s="162"/>
      <c r="K3" s="162"/>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423</v>
      </c>
      <c r="F9" s="165"/>
      <c r="G9" s="116" t="s">
        <v>47</v>
      </c>
      <c r="H9" s="166"/>
      <c r="I9" s="166"/>
      <c r="J9" s="47">
        <v>500</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419</v>
      </c>
      <c r="G12" s="173"/>
      <c r="H12" s="174" t="s">
        <v>45</v>
      </c>
      <c r="I12" s="175"/>
      <c r="J12" s="176" t="s">
        <v>419</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2</v>
      </c>
      <c r="G13" s="51" t="s">
        <v>40</v>
      </c>
      <c r="H13" s="49" t="s">
        <v>7</v>
      </c>
      <c r="I13" s="50">
        <v>2</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424</v>
      </c>
      <c r="F14" s="144"/>
      <c r="G14" s="120" t="s">
        <v>50</v>
      </c>
      <c r="H14" s="121"/>
      <c r="I14" s="121"/>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425</v>
      </c>
      <c r="F15" s="152"/>
      <c r="G15" s="155" t="s">
        <v>48</v>
      </c>
      <c r="H15" s="156"/>
      <c r="I15" s="156"/>
      <c r="J15" s="144" t="s">
        <v>426</v>
      </c>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422</v>
      </c>
      <c r="F17" s="124"/>
      <c r="G17" s="125" t="s">
        <v>53</v>
      </c>
      <c r="H17" s="126"/>
      <c r="I17" s="126"/>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427</v>
      </c>
      <c r="F18" s="128"/>
      <c r="G18" s="44" t="s">
        <v>56</v>
      </c>
      <c r="H18" s="45">
        <v>2</v>
      </c>
      <c r="I18" s="46" t="s">
        <v>57</v>
      </c>
      <c r="J18" s="121"/>
      <c r="K18" s="129"/>
      <c r="L18" s="24"/>
      <c r="M18" s="43"/>
      <c r="N18" s="43"/>
      <c r="O18" s="43"/>
      <c r="P18" s="43"/>
      <c r="Q18" s="43"/>
      <c r="R18" s="43"/>
      <c r="S18" s="43"/>
      <c r="T18" s="43"/>
      <c r="U18" s="43"/>
      <c r="V18" s="43"/>
      <c r="W18" s="43"/>
      <c r="X18" s="43"/>
      <c r="Y18" s="43"/>
      <c r="Z18" s="43"/>
    </row>
    <row r="19" spans="1:26" ht="27.95" customHeight="1" thickBot="1" x14ac:dyDescent="0.2">
      <c r="A19" s="23"/>
      <c r="B19" s="130" t="s">
        <v>59</v>
      </c>
      <c r="C19" s="131"/>
      <c r="D19" s="132"/>
      <c r="E19" s="61" t="s">
        <v>54</v>
      </c>
      <c r="F19" s="62">
        <v>2.1</v>
      </c>
      <c r="G19" s="63" t="s">
        <v>40</v>
      </c>
      <c r="H19" s="64" t="s">
        <v>55</v>
      </c>
      <c r="I19" s="62">
        <v>6.2</v>
      </c>
      <c r="J19" s="133" t="s">
        <v>40</v>
      </c>
      <c r="K19" s="134"/>
      <c r="L19" s="23"/>
      <c r="M19" s="43"/>
      <c r="N19" s="43"/>
      <c r="O19" s="43"/>
      <c r="P19" s="43"/>
      <c r="Q19" s="43"/>
      <c r="R19" s="43"/>
      <c r="S19" s="43"/>
      <c r="T19" s="43"/>
      <c r="U19" s="43"/>
      <c r="V19" s="43"/>
      <c r="W19" s="43"/>
      <c r="X19" s="43"/>
      <c r="Y19" s="43"/>
      <c r="Z19" s="43"/>
    </row>
    <row r="20" spans="1:26" ht="75.75" customHeight="1" thickTop="1" thickBot="1" x14ac:dyDescent="0.2">
      <c r="A20" s="23"/>
      <c r="B20" s="130" t="s">
        <v>461</v>
      </c>
      <c r="C20" s="131"/>
      <c r="D20" s="131"/>
      <c r="E20" s="193" t="s">
        <v>472</v>
      </c>
      <c r="F20" s="194"/>
      <c r="G20" s="194"/>
      <c r="H20" s="194"/>
      <c r="I20" s="194"/>
      <c r="J20" s="194"/>
      <c r="K20" s="195"/>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421</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3" t="s">
        <v>449</v>
      </c>
      <c r="E47" s="184"/>
      <c r="F47" s="185" t="s">
        <v>458</v>
      </c>
      <c r="G47" s="186"/>
      <c r="H47" s="185" t="s">
        <v>457</v>
      </c>
      <c r="I47" s="186"/>
      <c r="J47" s="185" t="s">
        <v>454</v>
      </c>
      <c r="K47" s="187"/>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8" t="s">
        <v>449</v>
      </c>
      <c r="E48" s="189"/>
      <c r="F48" s="190" t="s">
        <v>458</v>
      </c>
      <c r="G48" s="191"/>
      <c r="H48" s="190" t="s">
        <v>452</v>
      </c>
      <c r="I48" s="191"/>
      <c r="J48" s="190" t="s">
        <v>455</v>
      </c>
      <c r="K48" s="192"/>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8" t="s">
        <v>450</v>
      </c>
      <c r="E49" s="179"/>
      <c r="F49" s="180" t="s">
        <v>451</v>
      </c>
      <c r="G49" s="181"/>
      <c r="H49" s="180" t="s">
        <v>453</v>
      </c>
      <c r="I49" s="181"/>
      <c r="J49" s="180" t="s">
        <v>456</v>
      </c>
      <c r="K49" s="182"/>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96" t="s">
        <v>9</v>
      </c>
      <c r="C55" s="96"/>
      <c r="D55" s="96"/>
      <c r="E55" s="96"/>
      <c r="F55" s="38" t="s">
        <v>6</v>
      </c>
      <c r="G55" s="97">
        <f>F13</f>
        <v>2</v>
      </c>
      <c r="H55" s="98"/>
      <c r="I55" s="20" t="s">
        <v>7</v>
      </c>
      <c r="J55" s="97">
        <f>I13</f>
        <v>2</v>
      </c>
      <c r="K55" s="98"/>
      <c r="L55" s="19"/>
      <c r="M55" s="32"/>
      <c r="W55" s="32"/>
      <c r="X55" s="32"/>
      <c r="Y55" s="32"/>
    </row>
    <row r="56" spans="1:26" ht="17.100000000000001" customHeight="1" x14ac:dyDescent="0.15">
      <c r="A56" s="19"/>
      <c r="B56" s="92" t="s">
        <v>8</v>
      </c>
      <c r="C56" s="92"/>
      <c r="D56" s="92"/>
      <c r="E56" s="92"/>
      <c r="F56" s="92"/>
      <c r="G56" s="93" t="str">
        <f>E17</f>
        <v>必須</v>
      </c>
      <c r="H56" s="93"/>
      <c r="I56" s="93"/>
      <c r="J56" s="93"/>
      <c r="K56" s="93"/>
      <c r="L56" s="19"/>
      <c r="M56" s="32"/>
      <c r="W56" s="32"/>
      <c r="X56" s="32"/>
      <c r="Y56" s="32"/>
    </row>
    <row r="57" spans="1:26" ht="17.100000000000001" customHeight="1" x14ac:dyDescent="0.15">
      <c r="A57" s="19"/>
      <c r="B57" s="92" t="s">
        <v>12</v>
      </c>
      <c r="C57" s="92"/>
      <c r="D57" s="92"/>
      <c r="E57" s="92"/>
      <c r="F57" s="92"/>
      <c r="G57" s="93">
        <f>J17</f>
        <v>10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6">
      <formula>#REF!="令和元年度の応募時に提出した"</formula>
    </cfRule>
    <cfRule type="expression" dxfId="22" priority="35">
      <formula>#REF!="令和2年度の応募時に提出した"</formula>
    </cfRule>
    <cfRule type="expression" dxfId="21" priority="34">
      <formula>#REF!="令和3年度の応募時に提出した"</formula>
    </cfRule>
    <cfRule type="expression" dxfId="20" priority="33">
      <formula>#REF!="令和4年度の応募時に提出した"</formula>
    </cfRule>
  </conditionalFormatting>
  <conditionalFormatting sqref="B25:B27 B46:B50">
    <cfRule type="expression" dxfId="19" priority="17">
      <formula>#REF!="令和4年度の応募時に提出した"</formula>
    </cfRule>
    <cfRule type="expression" dxfId="18" priority="20">
      <formula>#REF!="令和元年度の応募時に提出した"</formula>
    </cfRule>
    <cfRule type="expression" dxfId="17" priority="19">
      <formula>#REF!="令和2年度の応募時に提出した"</formula>
    </cfRule>
    <cfRule type="expression" dxfId="16" priority="18">
      <formula>#REF!="令和3年度の応募時に提出した"</formula>
    </cfRule>
  </conditionalFormatting>
  <conditionalFormatting sqref="E9:E15">
    <cfRule type="expression" dxfId="15" priority="6">
      <formula>#REF!="令和3年度の応募時に提出した"</formula>
    </cfRule>
    <cfRule type="expression" dxfId="14" priority="8">
      <formula>#REF!="令和元年度の応募時に提出した"</formula>
    </cfRule>
    <cfRule type="expression" dxfId="13" priority="7">
      <formula>#REF!="令和2年度の応募時に提出した"</formula>
    </cfRule>
    <cfRule type="expression" dxfId="12" priority="5">
      <formula>#REF!="令和4年度の応募時に提出した"</formula>
    </cfRule>
  </conditionalFormatting>
  <conditionalFormatting sqref="G15:G16">
    <cfRule type="expression" dxfId="11" priority="12">
      <formula>#REF!="令和元年度の応募時に提出した"</formula>
    </cfRule>
    <cfRule type="expression" dxfId="10" priority="11">
      <formula>#REF!="令和2年度の応募時に提出した"</formula>
    </cfRule>
    <cfRule type="expression" dxfId="9" priority="10">
      <formula>#REF!="令和3年度の応募時に提出した"</formula>
    </cfRule>
    <cfRule type="expression" dxfId="8" priority="9">
      <formula>#REF!="令和4年度の応募時に提出した"</formula>
    </cfRule>
  </conditionalFormatting>
  <conditionalFormatting sqref="H13">
    <cfRule type="expression" dxfId="7" priority="1">
      <formula>#REF!="令和4年度の応募時に提出した"</formula>
    </cfRule>
    <cfRule type="expression" dxfId="6" priority="4">
      <formula>#REF!="令和元年度の応募時に提出した"</formula>
    </cfRule>
    <cfRule type="expression" dxfId="5" priority="2">
      <formula>#REF!="令和3年度の応募時に提出した"</formula>
    </cfRule>
    <cfRule type="expression" dxfId="4" priority="3">
      <formula>#REF!="令和2年度の応募時に提出した"</formula>
    </cfRule>
  </conditionalFormatting>
  <conditionalFormatting sqref="J15">
    <cfRule type="expression" dxfId="3" priority="15">
      <formula>#REF!="令和2年度の応募時に提出した"</formula>
    </cfRule>
    <cfRule type="expression" dxfId="2" priority="16">
      <formula>#REF!="令和元年度の応募時に提出した"</formula>
    </cfRule>
    <cfRule type="expression" dxfId="1" priority="14">
      <formula>#REF!="令和3年度の応募時に提出した"</formula>
    </cfRule>
    <cfRule type="expression" dxfId="0" priority="13">
      <formula>#REF!="令和4年度の応募時に提出した"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J3" sqref="AJ3"/>
    </sheetView>
  </sheetViews>
  <sheetFormatPr defaultColWidth="8.875" defaultRowHeight="13.5" x14ac:dyDescent="0.15"/>
  <cols>
    <col min="6" max="6" width="17.125" bestFit="1" customWidth="1"/>
    <col min="7" max="7" width="31.62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H104</v>
      </c>
      <c r="B3" s="71" t="str">
        <f>①会場条件に係るヒアリングシート!E2</f>
        <v>演劇</v>
      </c>
      <c r="C3" s="71" t="str">
        <f>①会場条件に係るヒアリングシート!G2</f>
        <v>人形劇</v>
      </c>
      <c r="D3" s="71" t="str">
        <f>①会場条件に係るヒアリングシート!I2</f>
        <v>A区分</v>
      </c>
      <c r="E3" s="71" t="str">
        <f>①会場条件に係るヒアリングシート!K2</f>
        <v>H</v>
      </c>
      <c r="F3" s="71" t="str">
        <f>①会場条件に係るヒアリングシート!C3</f>
        <v>有限会社劇団角笛</v>
      </c>
      <c r="G3" s="71" t="str">
        <f>①会場条件に係るヒアリングシート!H3</f>
        <v>有限会社劇団角笛</v>
      </c>
      <c r="H3" s="71" t="str">
        <f>①会場条件に係るヒアリングシート!E9</f>
        <v>2F以上応相談</v>
      </c>
      <c r="I3" s="71">
        <f>①会場条件に係るヒアリングシート!J9</f>
        <v>60</v>
      </c>
      <c r="J3" s="71">
        <f>①会場条件に係るヒアリングシート!F10</f>
        <v>12</v>
      </c>
      <c r="K3" s="71">
        <f>①会場条件に係るヒアリングシート!I10</f>
        <v>7</v>
      </c>
      <c r="L3" s="71">
        <f>①会場条件に係るヒアリングシート!F11</f>
        <v>5</v>
      </c>
      <c r="M3" s="71" t="str">
        <f>①会場条件に係るヒアリングシート!F12</f>
        <v>条件が合えば可</v>
      </c>
      <c r="N3" s="71" t="str">
        <f>①会場条件に係るヒアリングシート!J12</f>
        <v>条件が合えば可</v>
      </c>
      <c r="O3" s="71">
        <f>①会場条件に係るヒアリングシート!F13</f>
        <v>1.8</v>
      </c>
      <c r="P3" s="71">
        <f>①会場条件に係るヒアリングシート!I13</f>
        <v>1.8</v>
      </c>
      <c r="Q3" s="71" t="str">
        <f>①会場条件に係るヒアリングシート!E14</f>
        <v>7割程度必要</v>
      </c>
      <c r="R3" s="71" t="str">
        <f>①会場条件に係るヒアリングシート!J14</f>
        <v>なくても良い</v>
      </c>
      <c r="S3" s="71" t="str">
        <f>①会場条件に係るヒアリングシート!E15</f>
        <v>使わない</v>
      </c>
      <c r="T3" s="71">
        <f>①会場条件に係るヒアリングシート!J15</f>
        <v>0</v>
      </c>
      <c r="U3" s="71" t="str">
        <f>①会場条件に係るヒアリングシート!J16</f>
        <v>要</v>
      </c>
      <c r="V3" s="71" t="str">
        <f>①会場条件に係るヒアリングシート!E17</f>
        <v>応相談</v>
      </c>
      <c r="W3" s="71">
        <f>①会場条件に係るヒアリングシート!J17</f>
        <v>20</v>
      </c>
      <c r="X3" s="71" t="str">
        <f>①会場条件に係るヒアリングシート!E18</f>
        <v>中型トラック</v>
      </c>
      <c r="Y3" s="71">
        <f>①会場条件に係るヒアリングシート!H18</f>
        <v>1</v>
      </c>
      <c r="Z3" s="71">
        <f>①会場条件に係るヒアリングシート!F19</f>
        <v>2.31</v>
      </c>
      <c r="AA3" s="71">
        <f>①会場条件に係るヒアリングシート!I19</f>
        <v>6.96</v>
      </c>
      <c r="AB3" s="71" t="str">
        <f>①会場条件に係るヒアリングシート!E20</f>
        <v>車両に関して：搬入は中型トラック１台です。劇団員移動車のハイエース含め２台となります。ワークショップはハイエース１台で訪問します。中型トラックの車高は3.46mです。</v>
      </c>
      <c r="AC3" s="71" t="str">
        <f>①会場条件に係るヒアリングシート!E25</f>
        <v>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共演、参加又は体験対象となる児童・生徒</v>
      </c>
      <c r="AU3" s="90" t="str">
        <f>①会場条件に係るヒアリングシート!D49</f>
        <v>４５分程度</v>
      </c>
      <c r="AV3" s="90" t="str">
        <f>①会場条件に係るヒアリングシート!F49</f>
        <v>本公演前の１時限</v>
      </c>
      <c r="AW3" s="90" t="str">
        <f>①会場条件に係るヒアリングシート!H49</f>
        <v>共演部分、児童のセリフ部分含むリハーサル</v>
      </c>
      <c r="AX3" s="90" t="str">
        <f>①会場条件に係るヒアリングシート!J49</f>
        <v>舞台裏機材もあり、本公演上演にあたり危険の無いようアナウンスする時間も含みます。</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2024-12-09T00:12:40Z</cp:lastPrinted>
  <dcterms:created xsi:type="dcterms:W3CDTF">2017-09-27T00:12:11Z</dcterms:created>
  <dcterms:modified xsi:type="dcterms:W3CDTF">2024-12-11T08:08:06Z</dcterms:modified>
</cp:coreProperties>
</file>