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3" i="15" l="1"/>
  <c r="BA3" i="15"/>
  <c r="BB3" i="15"/>
  <c r="BC3" i="15"/>
  <c r="AY3" i="15"/>
  <c r="AX3" i="15"/>
  <c r="AW3" i="15"/>
  <c r="AV3" i="15"/>
  <c r="AU3" i="15"/>
  <c r="AT3" i="15"/>
  <c r="AS3" i="15"/>
  <c r="AR3" i="15"/>
  <c r="AQ3" i="15"/>
  <c r="AO3" i="15"/>
  <c r="AP3" i="15"/>
  <c r="AN3" i="15"/>
  <c r="AM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8" i="21"/>
  <c r="G57" i="21"/>
  <c r="H3" i="21"/>
  <c r="G3" i="15"/>
  <c r="C3" i="21"/>
  <c r="F3" i="15"/>
  <c r="K2" i="21"/>
  <c r="E3" i="15"/>
  <c r="I2" i="21"/>
  <c r="D3" i="15"/>
  <c r="G2" i="21"/>
  <c r="C3" i="15"/>
  <c r="E2" i="21"/>
  <c r="B3" i="15"/>
</calcChain>
</file>

<file path=xl/sharedStrings.xml><?xml version="1.0" encoding="utf-8"?>
<sst xmlns="http://schemas.openxmlformats.org/spreadsheetml/2006/main" count="1484" uniqueCount="636">
  <si>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</si>
  <si>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</si>
  <si>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</si>
  <si>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</si>
  <si>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</si>
  <si>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</si>
  <si>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</si>
  <si>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</si>
  <si>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</si>
  <si>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</si>
  <si>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</si>
  <si>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</si>
  <si>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</si>
  <si>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</si>
  <si>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</si>
  <si>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</si>
  <si>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</si>
  <si>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</si>
  <si>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</si>
  <si>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</si>
  <si>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</si>
  <si>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</si>
  <si>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</si>
  <si>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</si>
  <si>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</si>
  <si>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</si>
  <si>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</si>
  <si>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</si>
  <si>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</si>
  <si>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</si>
  <si>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</si>
  <si>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</si>
  <si>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</si>
  <si>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</si>
  <si>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</si>
  <si>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</si>
  <si>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</si>
  <si>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</si>
  <si>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</si>
  <si>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</si>
  <si>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</si>
  <si>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</si>
  <si>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</si>
  <si>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</si>
  <si>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</si>
  <si>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</si>
  <si>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</si>
  <si>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</si>
  <si>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</si>
  <si>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</si>
  <si>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</si>
  <si>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</si>
  <si>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</si>
  <si>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</si>
  <si>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</si>
  <si>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</si>
  <si>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</si>
  <si>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</si>
  <si>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</si>
  <si>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</si>
  <si>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</si>
  <si>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</si>
  <si>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</si>
  <si>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</si>
  <si>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</si>
  <si>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</si>
  <si>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</si>
  <si>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</si>
  <si>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</si>
  <si>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</si>
  <si>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</si>
  <si>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</si>
  <si>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</si>
  <si>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</si>
  <si>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</si>
  <si>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</si>
  <si>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</si>
  <si>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</si>
  <si>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</si>
  <si>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</si>
  <si>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</si>
  <si>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</si>
  <si>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</si>
  <si>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</si>
  <si>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</si>
  <si>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</si>
  <si>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</si>
  <si>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</si>
  <si>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</si>
  <si>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</si>
  <si>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</si>
  <si>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</si>
  <si>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</si>
  <si>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</si>
  <si>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</si>
  <si>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</si>
  <si>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</si>
  <si>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</si>
  <si>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</si>
  <si>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</si>
  <si>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</si>
  <si>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</si>
  <si>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</si>
  <si>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</si>
  <si>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</si>
  <si>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</si>
  <si>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</si>
  <si>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</si>
  <si>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</si>
  <si>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</si>
  <si>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</si>
  <si>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</si>
  <si>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</si>
  <si>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</si>
  <si>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</si>
  <si>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</si>
  <si>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</si>
  <si>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</si>
  <si>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</si>
  <si>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</si>
  <si>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</si>
  <si>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</si>
  <si>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</si>
  <si>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</si>
  <si>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</si>
  <si>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</si>
  <si>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</si>
  <si>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</si>
  <si>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</si>
  <si>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</si>
  <si>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</si>
  <si>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</si>
  <si>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</si>
  <si>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</si>
  <si>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</si>
  <si>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</si>
  <si>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</si>
  <si>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</si>
  <si>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</si>
  <si>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</si>
  <si>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</si>
  <si>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</si>
  <si>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</si>
  <si>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</si>
  <si>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</si>
  <si>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</si>
  <si>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</si>
  <si>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</si>
  <si>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</si>
  <si>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</si>
  <si>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</si>
  <si>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</si>
  <si>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</si>
  <si>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</si>
  <si>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</si>
  <si>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</si>
  <si>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</si>
  <si>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</si>
  <si>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</si>
  <si>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</si>
  <si>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</si>
  <si>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</si>
  <si>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</si>
  <si>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</si>
  <si>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</si>
  <si>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</si>
  <si>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</si>
  <si>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</si>
  <si>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</si>
  <si>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</si>
  <si>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</si>
  <si>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</si>
  <si>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</si>
  <si>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</si>
  <si>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</si>
  <si>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</si>
  <si>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</si>
  <si>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</si>
  <si>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</si>
  <si>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</si>
  <si>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</si>
  <si>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</si>
  <si>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</si>
  <si>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</si>
  <si>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</si>
  <si>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</si>
  <si>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</si>
  <si>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</si>
  <si>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</si>
  <si>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</si>
  <si>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</si>
  <si>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</si>
  <si>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</si>
  <si>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</si>
  <si>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</si>
  <si>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</si>
  <si>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</si>
  <si>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</si>
  <si>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</si>
  <si>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</si>
  <si>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</si>
  <si>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</si>
  <si>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</si>
  <si>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</si>
  <si>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</si>
  <si>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</si>
  <si>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</si>
  <si>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</si>
  <si>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</si>
  <si>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</si>
  <si>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</si>
  <si>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</si>
  <si>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</si>
  <si>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</si>
  <si>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</si>
  <si>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</si>
  <si>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</si>
  <si>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</si>
  <si>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</si>
  <si>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</si>
  <si>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</si>
  <si>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</si>
  <si>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</si>
  <si>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</si>
  <si>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</si>
  <si>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</si>
  <si>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</si>
  <si>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</si>
  <si>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</si>
  <si>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</si>
  <si>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</si>
  <si>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</si>
  <si>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</si>
  <si>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</si>
  <si>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</si>
  <si>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</si>
  <si>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</si>
  <si>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</si>
  <si>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</si>
  <si>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</si>
  <si>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</si>
  <si>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</si>
  <si>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</si>
  <si>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</si>
  <si>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</si>
  <si>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</si>
  <si>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</si>
  <si>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</si>
  <si>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</si>
  <si>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</si>
  <si>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</si>
  <si>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</si>
  <si>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</si>
  <si>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</si>
  <si>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</si>
  <si>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</si>
  <si>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</si>
  <si>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</si>
  <si>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</si>
  <si>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</si>
  <si>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</si>
  <si>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</si>
  <si>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</si>
  <si>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</si>
  <si>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</si>
  <si>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</si>
  <si>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</si>
  <si>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</si>
  <si>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</si>
  <si>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</si>
  <si>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</si>
  <si>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</si>
  <si>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</si>
  <si>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</si>
  <si>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</si>
  <si>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</si>
  <si>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</si>
  <si>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</si>
  <si>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</si>
  <si>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</si>
  <si>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</si>
  <si>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</si>
  <si>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</si>
  <si>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</si>
  <si>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</si>
  <si>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</si>
  <si>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</si>
  <si>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</si>
  <si>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</si>
  <si>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</si>
  <si>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</si>
  <si>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</si>
  <si>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</si>
  <si>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</si>
  <si>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</si>
  <si>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</si>
  <si>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</si>
  <si>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</si>
  <si>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</si>
  <si>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</si>
  <si>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</si>
  <si>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</si>
  <si>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</si>
  <si>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</si>
  <si>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</si>
  <si>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</si>
  <si>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</si>
  <si>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</si>
  <si>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</si>
  <si>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</si>
  <si>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</si>
  <si>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</si>
  <si>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</si>
  <si>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</si>
  <si>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</si>
  <si>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</si>
  <si>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</si>
  <si>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</si>
  <si>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</si>
  <si>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</si>
  <si>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</si>
  <si>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</si>
  <si>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</si>
  <si>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</si>
  <si>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</si>
  <si>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</si>
  <si>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</si>
  <si>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</si>
  <si>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</si>
  <si>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</si>
  <si>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</si>
  <si>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</si>
  <si>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</si>
  <si>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</si>
  <si>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</si>
  <si>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</si>
  <si>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</si>
  <si>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</si>
  <si>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</si>
  <si>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</si>
  <si>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</si>
  <si>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</si>
  <si>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</si>
  <si>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</si>
  <si>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</si>
  <si>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</si>
  <si>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</si>
  <si>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</si>
  <si>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</si>
  <si>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</si>
  <si>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</si>
  <si>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</si>
  <si>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</si>
  <si>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</si>
  <si>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</si>
  <si>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</si>
  <si>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</si>
  <si>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</si>
  <si>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</si>
  <si>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</si>
  <si>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</si>
  <si>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</si>
  <si>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</si>
  <si>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</si>
  <si>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</si>
  <si>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</si>
  <si>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</si>
  <si>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</si>
  <si>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</si>
  <si>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</si>
  <si>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</si>
  <si>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</si>
  <si>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</si>
  <si>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</si>
  <si>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</si>
  <si>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</si>
  <si>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</si>
  <si>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</si>
  <si>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</si>
  <si>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</si>
  <si>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</si>
  <si>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</si>
  <si>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</si>
  <si>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</si>
  <si>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</si>
  <si>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</si>
  <si>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</si>
  <si>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</si>
  <si>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</si>
  <si>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</si>
  <si>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</si>
  <si>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</si>
  <si>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</si>
  <si>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</si>
  <si>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</si>
  <si>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</si>
  <si>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</si>
  <si>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</si>
  <si>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</si>
  <si>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</si>
  <si>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</si>
  <si>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</si>
  <si>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</si>
  <si>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</si>
  <si>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</si>
  <si>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</si>
  <si>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</si>
  <si>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</si>
  <si>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</si>
  <si>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</si>
  <si>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</si>
  <si>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</si>
  <si>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</si>
  <si>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</si>
  <si>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</si>
  <si>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</si>
  <si>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</si>
  <si>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</si>
  <si>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</si>
  <si>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</si>
  <si>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</si>
  <si>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</si>
  <si>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</si>
  <si>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</si>
  <si>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</si>
  <si>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</si>
  <si>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</si>
  <si>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</si>
  <si>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</si>
  <si>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</si>
  <si>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</si>
  <si>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</si>
  <si>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</si>
  <si>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</si>
  <si>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</si>
  <si>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</si>
  <si>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</si>
  <si>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</si>
  <si>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</si>
  <si>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</si>
  <si>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</si>
  <si>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</si>
  <si>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</si>
  <si>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</si>
  <si>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</si>
  <si>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</si>
  <si>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</si>
  <si>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</si>
  <si>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</si>
  <si>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</si>
  <si>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</si>
  <si>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</si>
  <si>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</si>
  <si>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</si>
  <si>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</si>
  <si>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</si>
  <si>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</si>
  <si>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</si>
  <si>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</si>
  <si>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</si>
  <si>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</si>
  <si>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</si>
  <si>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</si>
  <si>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</si>
  <si>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</si>
  <si>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</si>
  <si>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</si>
  <si>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</si>
  <si>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</si>
  <si>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</si>
  <si>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</si>
  <si>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</si>
  <si>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</si>
  <si>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</si>
  <si>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</si>
  <si>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</si>
  <si>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</si>
  <si>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</si>
  <si>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</si>
  <si>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</si>
  <si>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</si>
  <si>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</si>
  <si>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</si>
  <si>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</si>
  <si>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</si>
  <si>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</si>
  <si>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</si>
  <si>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</si>
  <si>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</si>
  <si>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</si>
  <si>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</si>
  <si>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</si>
  <si>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</si>
  <si>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</si>
  <si>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</si>
  <si>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</si>
  <si>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</si>
  <si>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</si>
  <si>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</si>
  <si>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</si>
  <si>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</si>
  <si>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</si>
  <si>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</si>
  <si>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</si>
  <si>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</si>
  <si>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</si>
  <si>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</si>
  <si>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</si>
  <si>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</si>
  <si>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</si>
  <si>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</si>
  <si>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</si>
  <si>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</si>
  <si>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</si>
  <si>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</si>
  <si>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</si>
  <si>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</si>
  <si>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</si>
  <si>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</si>
  <si>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</si>
  <si>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</si>
  <si>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</si>
  <si>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</si>
  <si>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</si>
  <si>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</si>
  <si>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</si>
  <si>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</si>
  <si>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</si>
  <si>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</si>
  <si>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</si>
  <si>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</si>
  <si>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</si>
  <si>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</si>
  <si>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</si>
  <si>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</si>
  <si>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</si>
  <si>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</si>
  <si>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</si>
  <si>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</si>
  <si>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</si>
  <si>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</si>
  <si>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</si>
  <si>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</si>
  <si>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</si>
  <si>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</si>
  <si>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</si>
  <si>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</si>
  <si>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</si>
  <si>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</si>
  <si>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</si>
  <si>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</si>
  <si>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</si>
  <si>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</si>
  <si>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</si>
  <si>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</si>
  <si>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</si>
  <si>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</si>
  <si>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</si>
  <si>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</si>
  <si>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</si>
  <si>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</si>
  <si>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</si>
  <si>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</si>
  <si>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</si>
  <si>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</si>
  <si>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</si>
  <si>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</si>
  <si>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</si>
  <si>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</si>
  <si>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</si>
  <si>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</si>
  <si>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</si>
  <si>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</si>
  <si>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</si>
  <si>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</si>
  <si>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</si>
  <si>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</si>
  <si>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</si>
  <si>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</si>
  <si>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</si>
  <si>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</si>
  <si>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</si>
  <si>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</si>
  <si>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</si>
  <si>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</si>
  <si>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</si>
  <si>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</si>
  <si>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</si>
  <si>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</si>
  <si>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</si>
  <si>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</si>
  <si>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</si>
  <si>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</si>
  <si>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</si>
  <si>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</si>
  <si>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</si>
  <si>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</si>
  <si>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</si>
  <si>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</si>
  <si>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</si>
  <si>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</si>
  <si>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</si>
  <si>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</si>
  <si>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</si>
  <si>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</si>
  <si>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</si>
  <si>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</si>
  <si>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</si>
  <si>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</si>
  <si>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</si>
  <si>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</si>
  <si>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</si>
  <si>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</si>
  <si>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</si>
  <si>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7割程度必要</t>
  </si>
  <si>
    <t>有無さえ分ればよい</t>
  </si>
  <si>
    <t>応相談</t>
  </si>
  <si>
    <t>電源容量については100Aを下回っても対応可能です</t>
    <rPh sb="0" eb="4">
      <t>デンゲンヨウリョウ</t>
    </rPh>
    <rPh sb="14" eb="16">
      <t>シタマワ</t>
    </rPh>
    <rPh sb="19" eb="23">
      <t>タイオウカノウ</t>
    </rPh>
    <phoneticPr fontId="1"/>
  </si>
  <si>
    <t>中型トラックの他に楽器車としてハイエース1台が入校します。</t>
    <rPh sb="0" eb="2">
      <t>チュウガタ</t>
    </rPh>
    <rPh sb="7" eb="8">
      <t>ホカ</t>
    </rPh>
    <rPh sb="9" eb="11">
      <t>ガッキ</t>
    </rPh>
    <rPh sb="11" eb="12">
      <t>シャ</t>
    </rPh>
    <rPh sb="21" eb="22">
      <t>ダイ</t>
    </rPh>
    <rPh sb="23" eb="25">
      <t>ニュウコウ</t>
    </rPh>
    <phoneticPr fontId="1"/>
  </si>
  <si>
    <t>キャスト・スタッフ移動用の大型バスが構内に入れない、または留め置き不可でも問題ございません。</t>
    <rPh sb="9" eb="12">
      <t>イドウヨウ</t>
    </rPh>
    <rPh sb="13" eb="15">
      <t>オオガタ</t>
    </rPh>
    <rPh sb="18" eb="20">
      <t>コウナイ</t>
    </rPh>
    <rPh sb="21" eb="22">
      <t>ハイ</t>
    </rPh>
    <rPh sb="29" eb="30">
      <t>ト</t>
    </rPh>
    <rPh sb="31" eb="32">
      <t>オ</t>
    </rPh>
    <rPh sb="33" eb="35">
      <t>フカ</t>
    </rPh>
    <rPh sb="37" eb="39">
      <t>モンダイ</t>
    </rPh>
    <phoneticPr fontId="1"/>
  </si>
  <si>
    <t>基本的に前日仕込みはいたしませんが、ツアー初日の学校様のみ前日仕込みとリハーサルを希望します。</t>
    <rPh sb="0" eb="2">
      <t>キホン</t>
    </rPh>
    <rPh sb="2" eb="3">
      <t>テキ</t>
    </rPh>
    <rPh sb="4" eb="6">
      <t>ゼンジツ</t>
    </rPh>
    <rPh sb="6" eb="8">
      <t>シコ</t>
    </rPh>
    <rPh sb="21" eb="23">
      <t>ショニチ</t>
    </rPh>
    <rPh sb="24" eb="26">
      <t>ガッコウ</t>
    </rPh>
    <rPh sb="26" eb="27">
      <t>サマ</t>
    </rPh>
    <rPh sb="29" eb="31">
      <t>ゼンジツ</t>
    </rPh>
    <rPh sb="31" eb="33">
      <t>シコ</t>
    </rPh>
    <rPh sb="41" eb="43">
      <t>キボウ</t>
    </rPh>
    <phoneticPr fontId="1"/>
  </si>
  <si>
    <t>3，4校時または5，6校時などの2校時分で実施</t>
    <rPh sb="3" eb="5">
      <t>コウジ</t>
    </rPh>
    <rPh sb="11" eb="13">
      <t>コウジ</t>
    </rPh>
    <rPh sb="17" eb="19">
      <t>コウジ</t>
    </rPh>
    <rPh sb="19" eb="20">
      <t>ブン</t>
    </rPh>
    <rPh sb="21" eb="23">
      <t>ジッシ</t>
    </rPh>
    <phoneticPr fontId="1"/>
  </si>
  <si>
    <t>譜面、資料DVDをワークショップ前に配布します。</t>
    <rPh sb="0" eb="2">
      <t>フメン</t>
    </rPh>
    <rPh sb="3" eb="5">
      <t>シリョウ</t>
    </rPh>
    <rPh sb="16" eb="17">
      <t>マエ</t>
    </rPh>
    <rPh sb="18" eb="20">
      <t>ハイフ</t>
    </rPh>
    <phoneticPr fontId="1"/>
  </si>
  <si>
    <t>参加生徒が歌う合唱と伴振り付けの練習。登場シーンのリハーサル。</t>
    <rPh sb="0" eb="2">
      <t>サンカ</t>
    </rPh>
    <rPh sb="2" eb="4">
      <t>セイト</t>
    </rPh>
    <rPh sb="5" eb="6">
      <t>ウタ</t>
    </rPh>
    <rPh sb="7" eb="9">
      <t>ガッショウ</t>
    </rPh>
    <rPh sb="10" eb="11">
      <t>トモナ</t>
    </rPh>
    <rPh sb="11" eb="12">
      <t>フ</t>
    </rPh>
    <rPh sb="13" eb="14">
      <t>ツ</t>
    </rPh>
    <rPh sb="16" eb="18">
      <t>レンシュウ</t>
    </rPh>
    <rPh sb="19" eb="21">
      <t>トウジョウ</t>
    </rPh>
    <phoneticPr fontId="1"/>
  </si>
  <si>
    <t>体育館への移動前に視聴する動画はこちらで用意いたします。</t>
    <rPh sb="0" eb="3">
      <t>タイイクカン</t>
    </rPh>
    <rPh sb="5" eb="7">
      <t>イドウ</t>
    </rPh>
    <rPh sb="7" eb="8">
      <t>マエ</t>
    </rPh>
    <rPh sb="9" eb="11">
      <t>シチョウ</t>
    </rPh>
    <rPh sb="13" eb="15">
      <t>ドウガ</t>
    </rPh>
    <rPh sb="20" eb="22">
      <t>ヨウイ</t>
    </rPh>
    <phoneticPr fontId="1"/>
  </si>
  <si>
    <t>オペラ「てかがみ」全2幕（途中10分間の休憩あり）</t>
    <rPh sb="9" eb="10">
      <t>ゼン</t>
    </rPh>
    <rPh sb="11" eb="12">
      <t>マク</t>
    </rPh>
    <rPh sb="13" eb="15">
      <t>トチュウ</t>
    </rPh>
    <rPh sb="17" eb="19">
      <t>フンカン</t>
    </rPh>
    <rPh sb="20" eb="22">
      <t>キュウケイ</t>
    </rPh>
    <phoneticPr fontId="1"/>
  </si>
  <si>
    <t>5，6校時での実施が一般的。</t>
    <rPh sb="3" eb="5">
      <t>コウジ</t>
    </rPh>
    <rPh sb="7" eb="9">
      <t>ジッシ</t>
    </rPh>
    <rPh sb="10" eb="13">
      <t>イッパンテキ</t>
    </rPh>
    <phoneticPr fontId="1"/>
  </si>
  <si>
    <t>指定なし</t>
    <rPh sb="0" eb="2">
      <t>シテイ</t>
    </rPh>
    <phoneticPr fontId="1"/>
  </si>
  <si>
    <t>ステージ上は緞帳を降ろした状態で楽屋として使用させて頂きます</t>
    <rPh sb="4" eb="5">
      <t>ジョウ</t>
    </rPh>
    <rPh sb="6" eb="8">
      <t>ドンチョウ</t>
    </rPh>
    <rPh sb="9" eb="10">
      <t>オ</t>
    </rPh>
    <rPh sb="13" eb="15">
      <t>ジョウタイ</t>
    </rPh>
    <rPh sb="16" eb="18">
      <t>ガクヤ</t>
    </rPh>
    <rPh sb="21" eb="23">
      <t>シヨウ</t>
    </rPh>
    <rPh sb="26" eb="27">
      <t>イタダ</t>
    </rPh>
    <phoneticPr fontId="1"/>
  </si>
  <si>
    <t>105~110分程度</t>
    <rPh sb="7" eb="8">
      <t>フン</t>
    </rPh>
    <rPh sb="8" eb="10">
      <t>テイド</t>
    </rPh>
    <phoneticPr fontId="1"/>
  </si>
  <si>
    <t>10分程度。</t>
    <rPh sb="2" eb="3">
      <t>フン</t>
    </rPh>
    <rPh sb="3" eb="5">
      <t>テイド</t>
    </rPh>
    <phoneticPr fontId="1"/>
  </si>
  <si>
    <t>鑑賞の手引き動画を教室を出る前に5分間視聴。体育館に着席してから見どころの前説を5分間。</t>
    <rPh sb="0" eb="2">
      <t>カンショウ</t>
    </rPh>
    <rPh sb="3" eb="5">
      <t>テビ</t>
    </rPh>
    <rPh sb="6" eb="8">
      <t>ドウガ</t>
    </rPh>
    <rPh sb="9" eb="11">
      <t>キョウシツ</t>
    </rPh>
    <rPh sb="12" eb="13">
      <t>デ</t>
    </rPh>
    <rPh sb="14" eb="15">
      <t>マエ</t>
    </rPh>
    <rPh sb="17" eb="18">
      <t>フン</t>
    </rPh>
    <rPh sb="18" eb="19">
      <t>カン</t>
    </rPh>
    <rPh sb="19" eb="21">
      <t>シチョウ</t>
    </rPh>
    <rPh sb="22" eb="25">
      <t>タイイクカン</t>
    </rPh>
    <rPh sb="26" eb="28">
      <t>チャクセキ</t>
    </rPh>
    <rPh sb="32" eb="33">
      <t>ミ</t>
    </rPh>
    <rPh sb="37" eb="39">
      <t>マエセツ</t>
    </rPh>
    <rPh sb="41" eb="42">
      <t>フン</t>
    </rPh>
    <rPh sb="42" eb="43">
      <t>カン</t>
    </rPh>
    <phoneticPr fontId="1"/>
  </si>
  <si>
    <t>低学年には多少難しい場面もあるので、事前にヒントとなる事柄などを説明するもの。</t>
    <rPh sb="0" eb="3">
      <t>テイガクネン</t>
    </rPh>
    <rPh sb="5" eb="7">
      <t>タショウ</t>
    </rPh>
    <rPh sb="7" eb="8">
      <t>ムズカ</t>
    </rPh>
    <rPh sb="10" eb="12">
      <t>バメン</t>
    </rPh>
    <rPh sb="18" eb="20">
      <t>ジゼン</t>
    </rPh>
    <rPh sb="27" eb="29">
      <t>コトガラ</t>
    </rPh>
    <rPh sb="32" eb="34">
      <t>セツメイ</t>
    </rPh>
    <phoneticPr fontId="1"/>
  </si>
  <si>
    <t>正味が凡そ90分</t>
    <rPh sb="0" eb="2">
      <t>ショウミ</t>
    </rPh>
    <rPh sb="3" eb="4">
      <t>オヨ</t>
    </rPh>
    <rPh sb="7" eb="8">
      <t>フン</t>
    </rPh>
    <phoneticPr fontId="1"/>
  </si>
  <si>
    <t>学校側の開始の挨拶や終演後の生徒の感想やお礼の言葉、写真撮影等を見込んでも2時間以内。</t>
    <rPh sb="0" eb="3">
      <t>ガッコウガワ</t>
    </rPh>
    <rPh sb="4" eb="6">
      <t>カイシ</t>
    </rPh>
    <rPh sb="7" eb="9">
      <t>アイサツ</t>
    </rPh>
    <rPh sb="10" eb="13">
      <t>シュウエンゴ</t>
    </rPh>
    <rPh sb="14" eb="16">
      <t>セイト</t>
    </rPh>
    <rPh sb="17" eb="19">
      <t>カンソウ</t>
    </rPh>
    <rPh sb="21" eb="22">
      <t>レイ</t>
    </rPh>
    <rPh sb="23" eb="25">
      <t>コトバ</t>
    </rPh>
    <rPh sb="26" eb="28">
      <t>シャシン</t>
    </rPh>
    <rPh sb="28" eb="30">
      <t>サツエイ</t>
    </rPh>
    <rPh sb="30" eb="31">
      <t>トウ</t>
    </rPh>
    <rPh sb="32" eb="34">
      <t>ミコ</t>
    </rPh>
    <rPh sb="38" eb="40">
      <t>ジカン</t>
    </rPh>
    <rPh sb="40" eb="42">
      <t>イナイ</t>
    </rPh>
    <phoneticPr fontId="1"/>
  </si>
  <si>
    <t>=①会場条件に係るヒアリングシート!F48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</si>
</sst>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60</xdr:row>
      <xdr:rowOff>47625</xdr:rowOff>
    </xdr:from>
    <xdr:to>
      <xdr:col>10</xdr:col>
      <xdr:colOff>628649</xdr:colOff>
      <xdr:row>98</xdr:row>
      <xdr:rowOff>59531</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930738"/>
          <a:ext cx="7706076" cy="894384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854307" y="11127709"/>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4980832" y="11020822"/>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389638" y="1102295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33851" y="11077783"/>
              <a:ext cx="3531809" cy="1481238"/>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619125</xdr:colOff>
      <xdr:row>69</xdr:row>
      <xdr:rowOff>214313</xdr:rowOff>
    </xdr:from>
    <xdr:to>
      <xdr:col>8</xdr:col>
      <xdr:colOff>428625</xdr:colOff>
      <xdr:row>80</xdr:row>
      <xdr:rowOff>166688</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2488406" y="23181469"/>
          <a:ext cx="3976688" cy="257175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72</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678656</xdr:colOff>
      <xdr:row>76</xdr:row>
      <xdr:rowOff>18629</xdr:rowOff>
    </xdr:from>
    <xdr:to>
      <xdr:col>8</xdr:col>
      <xdr:colOff>416718</xdr:colOff>
      <xdr:row>77</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2529741" y="24657827"/>
          <a:ext cx="3871552" cy="280210"/>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約</a:t>
            </a:r>
            <a:r>
              <a:rPr kumimoji="1" lang="en-US" altLang="ja-JP" sz="1100" b="1"/>
              <a:t>12</a:t>
            </a:r>
            <a:r>
              <a:rPr kumimoji="1" lang="ja-JP" altLang="en-US" sz="1100" b="1"/>
              <a:t>ｍ</a:t>
            </a:r>
          </a:p>
        </xdr:txBody>
      </xdr:sp>
    </xdr:grpSp>
    <xdr:clientData/>
  </xdr:twoCellAnchor>
  <xdr:twoCellAnchor>
    <xdr:from>
      <xdr:col>8</xdr:col>
      <xdr:colOff>523876</xdr:colOff>
      <xdr:row>69</xdr:row>
      <xdr:rowOff>226220</xdr:rowOff>
    </xdr:from>
    <xdr:to>
      <xdr:col>9</xdr:col>
      <xdr:colOff>416718</xdr:colOff>
      <xdr:row>81</xdr:row>
      <xdr:rowOff>47625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508451" y="23167093"/>
          <a:ext cx="719541" cy="2678905"/>
          <a:chOff x="5321905" y="13143726"/>
          <a:chExt cx="1058629"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863490" y="13143726"/>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1058629"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約</a:t>
            </a:r>
            <a:r>
              <a:rPr kumimoji="1" lang="en-US" altLang="ja-JP" sz="1100" b="1"/>
              <a:t>10</a:t>
            </a:r>
            <a:r>
              <a:rPr kumimoji="1" lang="ja-JP" altLang="en-US" sz="1100" b="1"/>
              <a:t>ｍ</a:t>
            </a:r>
          </a:p>
        </xdr:txBody>
      </xdr:sp>
    </xdr:grpSp>
    <xdr:clientData/>
  </xdr:twoCellAnchor>
  <xdr:twoCellAnchor>
    <xdr:from>
      <xdr:col>3</xdr:col>
      <xdr:colOff>71437</xdr:colOff>
      <xdr:row>84</xdr:row>
      <xdr:rowOff>0</xdr:rowOff>
    </xdr:from>
    <xdr:to>
      <xdr:col>9</xdr:col>
      <xdr:colOff>357187</xdr:colOff>
      <xdr:row>95</xdr:row>
      <xdr:rowOff>11906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940718" y="26443781"/>
          <a:ext cx="5286375" cy="263128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71</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72</xdr:row>
      <xdr:rowOff>93608</xdr:rowOff>
    </xdr:from>
    <xdr:to>
      <xdr:col>19</xdr:col>
      <xdr:colOff>343927</xdr:colOff>
      <xdr:row>80</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762334"/>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98</xdr:row>
      <xdr:rowOff>124844</xdr:rowOff>
    </xdr:from>
    <xdr:to>
      <xdr:col>6</xdr:col>
      <xdr:colOff>447052</xdr:colOff>
      <xdr:row>104</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71</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80</xdr:row>
      <xdr:rowOff>82826</xdr:rowOff>
    </xdr:from>
    <xdr:to>
      <xdr:col>18</xdr:col>
      <xdr:colOff>99392</xdr:colOff>
      <xdr:row>89</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38</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5</xdr:col>
      <xdr:colOff>453456</xdr:colOff>
      <xdr:row>81</xdr:row>
      <xdr:rowOff>50928</xdr:rowOff>
    </xdr:from>
    <xdr:to>
      <xdr:col>6</xdr:col>
      <xdr:colOff>500331</xdr:colOff>
      <xdr:row>84</xdr:row>
      <xdr:rowOff>21851</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3957937" y="25849301"/>
          <a:ext cx="873573" cy="644861"/>
          <a:chOff x="5231144" y="12799482"/>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23928" y="12799482"/>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231144" y="13372280"/>
            <a:ext cx="677334" cy="46784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4</a:t>
            </a:r>
            <a:r>
              <a:rPr kumimoji="1" lang="ja-JP" altLang="en-US" sz="1400" b="1"/>
              <a:t>ｍ</a:t>
            </a:r>
          </a:p>
        </xdr:txBody>
      </xdr:sp>
    </xdr:grpSp>
    <xdr:clientData/>
  </xdr:twoCellAnchor>
  <xdr:twoCellAnchor>
    <xdr:from>
      <xdr:col>20</xdr:col>
      <xdr:colOff>359753</xdr:colOff>
      <xdr:row>72</xdr:row>
      <xdr:rowOff>86706</xdr:rowOff>
    </xdr:from>
    <xdr:to>
      <xdr:col>22</xdr:col>
      <xdr:colOff>46856</xdr:colOff>
      <xdr:row>80</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755432"/>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72</xdr:row>
      <xdr:rowOff>86706</xdr:rowOff>
    </xdr:from>
    <xdr:to>
      <xdr:col>23</xdr:col>
      <xdr:colOff>192328</xdr:colOff>
      <xdr:row>80</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755432"/>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72</xdr:row>
      <xdr:rowOff>86706</xdr:rowOff>
    </xdr:from>
    <xdr:to>
      <xdr:col>24</xdr:col>
      <xdr:colOff>220291</xdr:colOff>
      <xdr:row>80</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755432"/>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69</xdr:row>
      <xdr:rowOff>87643</xdr:rowOff>
    </xdr:from>
    <xdr:to>
      <xdr:col>24</xdr:col>
      <xdr:colOff>295136</xdr:colOff>
      <xdr:row>70</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3028516"/>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66</xdr:row>
      <xdr:rowOff>66385</xdr:rowOff>
    </xdr:from>
    <xdr:to>
      <xdr:col>24</xdr:col>
      <xdr:colOff>288234</xdr:colOff>
      <xdr:row>67</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2297376"/>
          <a:ext cx="4625380" cy="298741"/>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64</xdr:row>
      <xdr:rowOff>115805</xdr:rowOff>
    </xdr:from>
    <xdr:to>
      <xdr:col>24</xdr:col>
      <xdr:colOff>297897</xdr:colOff>
      <xdr:row>65</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897503"/>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62</xdr:row>
      <xdr:rowOff>142309</xdr:rowOff>
    </xdr:from>
    <xdr:to>
      <xdr:col>24</xdr:col>
      <xdr:colOff>294861</xdr:colOff>
      <xdr:row>63</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474715"/>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401669</xdr:colOff>
      <xdr:row>62</xdr:row>
      <xdr:rowOff>127767</xdr:rowOff>
    </xdr:from>
    <xdr:to>
      <xdr:col>2</xdr:col>
      <xdr:colOff>785813</xdr:colOff>
      <xdr:row>68</xdr:row>
      <xdr:rowOff>59531</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04075" y="21487580"/>
          <a:ext cx="1217582" cy="130098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100192</xdr:colOff>
      <xdr:row>62</xdr:row>
      <xdr:rowOff>169716</xdr:rowOff>
    </xdr:from>
    <xdr:to>
      <xdr:col>10</xdr:col>
      <xdr:colOff>511968</xdr:colOff>
      <xdr:row>68</xdr:row>
      <xdr:rowOff>59531</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970098" y="21529529"/>
          <a:ext cx="1245214" cy="125903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60</xdr:row>
      <xdr:rowOff>0</xdr:rowOff>
    </xdr:from>
    <xdr:to>
      <xdr:col>19</xdr:col>
      <xdr:colOff>265043</xdr:colOff>
      <xdr:row>61</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883113"/>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60</xdr:row>
      <xdr:rowOff>9662</xdr:rowOff>
    </xdr:from>
    <xdr:to>
      <xdr:col>24</xdr:col>
      <xdr:colOff>284921</xdr:colOff>
      <xdr:row>61</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892775"/>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527911</xdr:colOff>
      <xdr:row>71</xdr:row>
      <xdr:rowOff>237503</xdr:rowOff>
    </xdr:from>
    <xdr:to>
      <xdr:col>3</xdr:col>
      <xdr:colOff>214831</xdr:colOff>
      <xdr:row>80</xdr:row>
      <xdr:rowOff>11906</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730317" y="23680909"/>
          <a:ext cx="1353795" cy="191752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オーケストラ設置位置</a:t>
          </a:r>
          <a:r>
            <a:rPr kumimoji="1" lang="en-US" altLang="ja-JP" sz="1200" b="1">
              <a:solidFill>
                <a:schemeClr val="bg2">
                  <a:lumMod val="25000"/>
                </a:schemeClr>
              </a:solidFill>
            </a:rPr>
            <a:t>6</a:t>
          </a:r>
          <a:r>
            <a:rPr kumimoji="1" lang="ja-JP" altLang="en-US" sz="1200" b="1">
              <a:solidFill>
                <a:schemeClr val="bg2">
                  <a:lumMod val="25000"/>
                </a:schemeClr>
              </a:solidFill>
            </a:rPr>
            <a:t>名編成</a:t>
          </a:r>
        </a:p>
      </xdr:txBody>
    </xdr:sp>
    <xdr:clientData/>
  </xdr:twoCellAnchor>
  <xdr:twoCellAnchor>
    <xdr:from>
      <xdr:col>19</xdr:col>
      <xdr:colOff>1894</xdr:colOff>
      <xdr:row>80</xdr:row>
      <xdr:rowOff>117162</xdr:rowOff>
    </xdr:from>
    <xdr:to>
      <xdr:col>24</xdr:col>
      <xdr:colOff>397566</xdr:colOff>
      <xdr:row>90</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64701</xdr:colOff>
      <xdr:row>55</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57</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16</xdr:col>
      <xdr:colOff>464343</xdr:colOff>
      <xdr:row>95</xdr:row>
      <xdr:rowOff>88211</xdr:rowOff>
    </xdr:from>
    <xdr:ext cx="1762125"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1394281" y="29151367"/>
          <a:ext cx="176212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音響照明の操作卓</a:t>
          </a:r>
        </a:p>
      </xdr:txBody>
    </xdr:sp>
    <xdr:clientData/>
  </xdr:oneCellAnchor>
  <xdr:twoCellAnchor>
    <xdr:from>
      <xdr:col>12</xdr:col>
      <xdr:colOff>69575</xdr:colOff>
      <xdr:row>57</xdr:row>
      <xdr:rowOff>0</xdr:rowOff>
    </xdr:from>
    <xdr:to>
      <xdr:col>13</xdr:col>
      <xdr:colOff>152401</xdr:colOff>
      <xdr:row>57</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57</xdr:row>
      <xdr:rowOff>0</xdr:rowOff>
    </xdr:from>
    <xdr:to>
      <xdr:col>14</xdr:col>
      <xdr:colOff>453888</xdr:colOff>
      <xdr:row>57</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58</xdr:row>
      <xdr:rowOff>154057</xdr:rowOff>
    </xdr:from>
    <xdr:to>
      <xdr:col>18</xdr:col>
      <xdr:colOff>19879</xdr:colOff>
      <xdr:row>58</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57</xdr:row>
      <xdr:rowOff>115957</xdr:rowOff>
    </xdr:from>
    <xdr:to>
      <xdr:col>18</xdr:col>
      <xdr:colOff>19878</xdr:colOff>
      <xdr:row>57</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62</xdr:row>
      <xdr:rowOff>202347</xdr:rowOff>
    </xdr:from>
    <xdr:to>
      <xdr:col>15</xdr:col>
      <xdr:colOff>114301</xdr:colOff>
      <xdr:row>70</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62</xdr:row>
      <xdr:rowOff>197378</xdr:rowOff>
    </xdr:from>
    <xdr:to>
      <xdr:col>14</xdr:col>
      <xdr:colOff>415288</xdr:colOff>
      <xdr:row>70</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62</xdr:row>
      <xdr:rowOff>210379</xdr:rowOff>
    </xdr:from>
    <xdr:to>
      <xdr:col>14</xdr:col>
      <xdr:colOff>163997</xdr:colOff>
      <xdr:row>70</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416720</xdr:colOff>
      <xdr:row>81</xdr:row>
      <xdr:rowOff>71438</xdr:rowOff>
    </xdr:from>
    <xdr:to>
      <xdr:col>3</xdr:col>
      <xdr:colOff>583407</xdr:colOff>
      <xdr:row>83</xdr:row>
      <xdr:rowOff>95250</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452564" y="25848469"/>
          <a:ext cx="1000124" cy="45243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指揮者</a:t>
          </a:r>
        </a:p>
      </xdr:txBody>
    </xdr:sp>
    <xdr:clientData/>
  </xdr:twoCellAnchor>
  <xdr:twoCellAnchor>
    <xdr:from>
      <xdr:col>19</xdr:col>
      <xdr:colOff>450574</xdr:colOff>
      <xdr:row>57</xdr:row>
      <xdr:rowOff>0</xdr:rowOff>
    </xdr:from>
    <xdr:to>
      <xdr:col>20</xdr:col>
      <xdr:colOff>467139</xdr:colOff>
      <xdr:row>58</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91</xdr:row>
      <xdr:rowOff>21470</xdr:rowOff>
    </xdr:from>
    <xdr:to>
      <xdr:col>14</xdr:col>
      <xdr:colOff>780</xdr:colOff>
      <xdr:row>96</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92</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91</xdr:row>
      <xdr:rowOff>24783</xdr:rowOff>
    </xdr:from>
    <xdr:to>
      <xdr:col>17</xdr:col>
      <xdr:colOff>16564</xdr:colOff>
      <xdr:row>95</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130</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99</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96</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23935</xdr:colOff>
      <xdr:row>60</xdr:row>
      <xdr:rowOff>81791</xdr:rowOff>
    </xdr:from>
    <xdr:to>
      <xdr:col>1</xdr:col>
      <xdr:colOff>178595</xdr:colOff>
      <xdr:row>69</xdr:row>
      <xdr:rowOff>83344</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26341" y="20989166"/>
          <a:ext cx="154660" cy="206133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190501</xdr:colOff>
      <xdr:row>70</xdr:row>
      <xdr:rowOff>166688</xdr:rowOff>
    </xdr:from>
    <xdr:to>
      <xdr:col>1</xdr:col>
      <xdr:colOff>179295</xdr:colOff>
      <xdr:row>98</xdr:row>
      <xdr:rowOff>2381</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90501" y="23371969"/>
          <a:ext cx="191200" cy="637222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80</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71</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59</xdr:row>
      <xdr:rowOff>11206</xdr:rowOff>
    </xdr:from>
    <xdr:to>
      <xdr:col>26</xdr:col>
      <xdr:colOff>0</xdr:colOff>
      <xdr:row>66</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67</xdr:row>
      <xdr:rowOff>6723</xdr:rowOff>
    </xdr:from>
    <xdr:to>
      <xdr:col>26</xdr:col>
      <xdr:colOff>0</xdr:colOff>
      <xdr:row>97</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60</xdr:row>
      <xdr:rowOff>83329</xdr:rowOff>
    </xdr:from>
    <xdr:to>
      <xdr:col>31</xdr:col>
      <xdr:colOff>142875</xdr:colOff>
      <xdr:row>66</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966442"/>
          <a:ext cx="2862931" cy="1329762"/>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69</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89</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5</xdr:col>
      <xdr:colOff>119063</xdr:colOff>
      <xdr:row>95</xdr:row>
      <xdr:rowOff>47626</xdr:rowOff>
    </xdr:from>
    <xdr:to>
      <xdr:col>7</xdr:col>
      <xdr:colOff>154782</xdr:colOff>
      <xdr:row>96</xdr:row>
      <xdr:rowOff>154781</xdr:rowOff>
    </xdr:to>
    <xdr:sp macro="" textlink="">
      <xdr:nvSpPr>
        <xdr:cNvPr id="96" name="正方形/長方形 95">
          <a:extLst>
            <a:ext uri="{FF2B5EF4-FFF2-40B4-BE49-F238E27FC236}">
              <a16:creationId xmlns:a16="http://schemas.microsoft.com/office/drawing/2014/main" id="{A5A853E8-4087-47FE-B6F6-3160EBD209C2}"/>
            </a:ext>
          </a:extLst>
        </xdr:cNvPr>
        <xdr:cNvSpPr/>
      </xdr:nvSpPr>
      <xdr:spPr>
        <a:xfrm>
          <a:off x="3655219" y="29110782"/>
          <a:ext cx="1702594" cy="32146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t>音響照明の操作卓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1"/>
  <sheetViews>
    <sheetView showGridLines="0" tabSelected="1" view="pageBreakPreview" topLeftCell="A45" zoomScale="106" zoomScaleNormal="106" zoomScaleSheetLayoutView="106" workbookViewId="0">
      <selection activeCell="M78" sqref="M78"/>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571</v>
      </c>
      <c r="D2" s="27" t="s">
        <v>5</v>
      </c>
      <c r="E2" s="29" t="str">
        <f>VLOOKUP($C$2,'R7_制作団体一覧'!A:H,2,FALSE)</f>
        <v>音楽</v>
      </c>
      <c r="F2" s="26" t="s">
        <v>2</v>
      </c>
      <c r="G2" s="30" t="str">
        <f>VLOOKUP($C$2,'R7_制作団体一覧'!A:H,3,FALSE)</f>
        <v>音楽劇</v>
      </c>
      <c r="H2" s="27" t="s">
        <v>20</v>
      </c>
      <c r="I2" s="29" t="str">
        <f>VLOOKUP($C$2,'R7_制作団体一覧'!A:H,5,FALSE)</f>
        <v>A区分</v>
      </c>
      <c r="J2" s="27" t="s">
        <v>3</v>
      </c>
      <c r="K2" s="29" t="str">
        <f>VLOOKUP($C$2,'R7_制作団体一覧'!A:H,6,FALSE)</f>
        <v>J</v>
      </c>
      <c r="L2" s="28"/>
      <c r="M2" s="43"/>
      <c r="N2" s="43"/>
      <c r="O2" s="43"/>
      <c r="P2" s="43"/>
      <c r="Q2" s="43"/>
      <c r="R2" s="43"/>
      <c r="S2" s="43"/>
      <c r="T2" s="43"/>
      <c r="U2" s="43"/>
      <c r="V2" s="43"/>
      <c r="W2" s="43"/>
      <c r="X2" s="43"/>
      <c r="Y2" s="43"/>
      <c r="Z2" s="43"/>
    </row>
    <row r="3" spans="1:26" ht="27.95" customHeight="1" x14ac:dyDescent="0.15">
      <c r="A3" s="28"/>
      <c r="B3" s="27" t="s">
        <v>1</v>
      </c>
      <c r="C3" s="161" t="str">
        <f>VLOOKUP($C$2,'R7_制作団体一覧'!A:H,8,FALSE)</f>
        <v>ミラマーレ・オペラ</v>
      </c>
      <c r="D3" s="161"/>
      <c r="E3" s="161"/>
      <c r="F3" s="161"/>
      <c r="G3" s="27" t="s">
        <v>4</v>
      </c>
      <c r="H3" s="162" t="str">
        <f>VLOOKUP($C$2,'R7_制作団体一覧'!A:H,7,FALSE)</f>
        <v>特定非営利活動法人ミラマーレ・オペラ</v>
      </c>
      <c r="I3" s="162"/>
      <c r="J3" s="162"/>
      <c r="K3" s="16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120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14</v>
      </c>
      <c r="G10" s="51" t="s">
        <v>40</v>
      </c>
      <c r="H10" s="52" t="s">
        <v>42</v>
      </c>
      <c r="I10" s="53">
        <v>12</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v>4.5</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613</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614</v>
      </c>
      <c r="F14" s="144"/>
      <c r="G14" s="120" t="s">
        <v>50</v>
      </c>
      <c r="H14" s="121"/>
      <c r="I14" s="121"/>
      <c r="J14" s="123" t="s">
        <v>615</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426</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616</v>
      </c>
      <c r="F17" s="124"/>
      <c r="G17" s="125" t="s">
        <v>53</v>
      </c>
      <c r="H17" s="126"/>
      <c r="I17" s="126"/>
      <c r="J17" s="47">
        <v>20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1</v>
      </c>
      <c r="I18" s="46" t="s">
        <v>57</v>
      </c>
      <c r="J18" s="121"/>
      <c r="K18" s="129"/>
      <c r="L18" s="24"/>
      <c r="M18" s="43"/>
      <c r="N18" s="43"/>
      <c r="O18" s="43"/>
      <c r="P18" s="43"/>
      <c r="Q18" s="43"/>
      <c r="R18" s="43"/>
      <c r="S18" s="43"/>
      <c r="T18" s="43"/>
      <c r="U18" s="43"/>
      <c r="V18" s="43"/>
      <c r="W18" s="43"/>
      <c r="X18" s="43"/>
      <c r="Y18" s="43"/>
      <c r="Z18" s="43"/>
    </row>
    <row r="19" spans="1:26" ht="27.95" customHeight="1" x14ac:dyDescent="0.15">
      <c r="A19" s="23"/>
      <c r="B19" s="130" t="s">
        <v>59</v>
      </c>
      <c r="C19" s="131"/>
      <c r="D19" s="132"/>
      <c r="E19" s="61" t="s">
        <v>54</v>
      </c>
      <c r="F19" s="62">
        <v>2.5</v>
      </c>
      <c r="G19" s="63" t="s">
        <v>40</v>
      </c>
      <c r="H19" s="64" t="s">
        <v>55</v>
      </c>
      <c r="I19" s="62">
        <v>8</v>
      </c>
      <c r="J19" s="133" t="s">
        <v>40</v>
      </c>
      <c r="K19" s="134"/>
      <c r="L19" s="23"/>
      <c r="M19" s="43"/>
      <c r="N19" s="43"/>
      <c r="O19" s="43"/>
      <c r="P19" s="43"/>
      <c r="Q19" s="43"/>
      <c r="R19" s="43"/>
      <c r="S19" s="43"/>
      <c r="T19" s="43"/>
      <c r="U19" s="43"/>
      <c r="V19" s="43"/>
      <c r="W19" s="43"/>
      <c r="X19" s="43"/>
      <c r="Y19" s="43"/>
      <c r="Z19" s="43"/>
    </row>
    <row r="20" spans="1:26" ht="51" customHeight="1" x14ac:dyDescent="0.15">
      <c r="A20" s="23"/>
      <c r="B20" s="130" t="s">
        <v>461</v>
      </c>
      <c r="C20" s="131"/>
      <c r="D20" s="132"/>
      <c r="E20" s="138"/>
      <c r="F20" s="139"/>
      <c r="G20" s="139"/>
      <c r="H20" s="139"/>
      <c r="I20" s="139"/>
      <c r="J20" s="139"/>
      <c r="K20" s="140"/>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t="s">
        <v>617</v>
      </c>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t="s">
        <v>618</v>
      </c>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t="s">
        <v>619</v>
      </c>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customHeight="1" x14ac:dyDescent="0.15">
      <c r="B36" s="41">
        <v>4</v>
      </c>
      <c r="C36" s="99" t="s">
        <v>620</v>
      </c>
      <c r="D36" s="100"/>
      <c r="E36" s="100"/>
      <c r="F36" s="100"/>
      <c r="G36" s="101"/>
      <c r="H36" s="101"/>
      <c r="I36" s="101"/>
      <c r="J36" s="101"/>
      <c r="K36" s="101"/>
      <c r="L36" s="21"/>
      <c r="M36" s="43"/>
      <c r="N36" s="43"/>
      <c r="O36" s="43"/>
      <c r="P36" s="43"/>
      <c r="Q36" s="43"/>
      <c r="R36" s="43"/>
      <c r="S36" s="43"/>
      <c r="T36" s="43"/>
      <c r="U36" s="43"/>
      <c r="V36" s="43"/>
      <c r="W36" s="43"/>
      <c r="X36" s="43"/>
      <c r="Y36" s="43"/>
      <c r="Z36" s="43"/>
    </row>
    <row r="37" spans="1:26" ht="36.75" hidden="1" customHeight="1" x14ac:dyDescent="0.15">
      <c r="B37" s="41">
        <v>4</v>
      </c>
      <c r="C37" s="99"/>
      <c r="D37" s="100"/>
      <c r="E37" s="100"/>
      <c r="F37" s="100"/>
      <c r="G37" s="101"/>
      <c r="H37" s="101"/>
      <c r="I37" s="101"/>
      <c r="J37" s="101"/>
      <c r="K37" s="101"/>
      <c r="L37" s="23"/>
      <c r="M37" s="43"/>
      <c r="N37" s="43"/>
      <c r="O37" s="43"/>
      <c r="P37" s="43"/>
      <c r="Q37" s="43"/>
      <c r="R37" s="43"/>
      <c r="S37" s="43"/>
      <c r="T37" s="43"/>
      <c r="U37" s="43"/>
      <c r="V37" s="43"/>
      <c r="W37" s="43"/>
      <c r="X37" s="43"/>
      <c r="Y37" s="43"/>
      <c r="Z37" s="43"/>
    </row>
    <row r="38" spans="1:26" ht="36.75" hidden="1" customHeight="1" x14ac:dyDescent="0.15">
      <c r="B38" s="41">
        <v>5</v>
      </c>
      <c r="C38" s="99"/>
      <c r="D38" s="100"/>
      <c r="E38" s="100"/>
      <c r="F38" s="100"/>
      <c r="G38" s="101"/>
      <c r="H38" s="101"/>
      <c r="I38" s="101"/>
      <c r="J38" s="101"/>
      <c r="K38" s="101"/>
      <c r="L38" s="24"/>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42"/>
      <c r="E40" s="42"/>
      <c r="F40" s="42"/>
      <c r="G40" s="42"/>
      <c r="H40" s="42"/>
      <c r="I40" s="42"/>
      <c r="J40" s="42"/>
      <c r="K40" s="34"/>
      <c r="L40" s="19"/>
      <c r="M40" s="43"/>
      <c r="N40" s="43"/>
      <c r="O40" s="43"/>
      <c r="P40" s="43"/>
      <c r="Q40" s="43"/>
      <c r="R40" s="43"/>
      <c r="S40" s="43"/>
      <c r="T40" s="43"/>
      <c r="U40" s="43"/>
      <c r="V40" s="43"/>
      <c r="W40" s="43"/>
      <c r="X40" s="43"/>
      <c r="Y40" s="43"/>
      <c r="Z40" s="43"/>
    </row>
    <row r="41" spans="1:26" ht="21"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20.25" customHeight="1" x14ac:dyDescent="0.15">
      <c r="A42" s="19"/>
      <c r="B42" s="19"/>
      <c r="C42" s="19"/>
      <c r="D42" s="37"/>
      <c r="E42" s="37"/>
      <c r="F42" s="37"/>
      <c r="G42" s="37"/>
      <c r="H42" s="37"/>
      <c r="I42" s="37"/>
      <c r="J42" s="37"/>
      <c r="K42" s="34"/>
      <c r="L42" s="19"/>
      <c r="M42" s="32"/>
      <c r="N42" s="32"/>
      <c r="O42" s="32"/>
      <c r="P42" s="32"/>
      <c r="Q42" s="32"/>
      <c r="R42" s="32"/>
      <c r="S42" s="32"/>
      <c r="T42" s="32"/>
      <c r="U42" s="32"/>
      <c r="V42" s="32"/>
      <c r="W42" s="32"/>
      <c r="X42" s="32"/>
      <c r="Y42" s="32"/>
    </row>
    <row r="43" spans="1:26" ht="17.25" customHeight="1" x14ac:dyDescent="0.15">
      <c r="A43" s="78" t="s">
        <v>447</v>
      </c>
      <c r="B43" s="22" t="s">
        <v>475</v>
      </c>
      <c r="C43" s="19"/>
      <c r="D43" s="37"/>
      <c r="E43" s="37"/>
      <c r="F43" s="37"/>
      <c r="G43" s="37"/>
      <c r="H43" s="37"/>
      <c r="I43" s="37"/>
      <c r="J43" s="37"/>
      <c r="K43" s="34"/>
      <c r="L43" s="19"/>
      <c r="M43" s="32"/>
      <c r="N43" s="32"/>
      <c r="O43" s="32"/>
      <c r="P43" s="32"/>
      <c r="Q43" s="32"/>
      <c r="R43" s="32"/>
      <c r="S43" s="32"/>
      <c r="T43" s="32"/>
      <c r="U43" s="32"/>
      <c r="V43" s="32"/>
      <c r="W43" s="32"/>
      <c r="X43" s="32"/>
      <c r="Y43" s="32"/>
    </row>
    <row r="44" spans="1:26" ht="35.1" customHeight="1" x14ac:dyDescent="0.15">
      <c r="B44" s="112" t="s">
        <v>444</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2" t="s">
        <v>445</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35.1" customHeight="1" x14ac:dyDescent="0.15">
      <c r="A46" s="21"/>
      <c r="B46" s="113" t="s">
        <v>460</v>
      </c>
      <c r="C46" s="113"/>
      <c r="D46" s="113"/>
      <c r="E46" s="113"/>
      <c r="F46" s="113"/>
      <c r="G46" s="113"/>
      <c r="H46" s="113"/>
      <c r="I46" s="113"/>
      <c r="J46" s="113"/>
      <c r="K46" s="113"/>
      <c r="L46" s="77"/>
      <c r="M46" s="43"/>
      <c r="N46" s="43"/>
      <c r="O46" s="43"/>
      <c r="P46" s="43"/>
      <c r="Q46" s="43"/>
      <c r="R46" s="43"/>
      <c r="S46" s="43"/>
      <c r="T46" s="43"/>
      <c r="U46" s="43"/>
      <c r="V46" s="43"/>
      <c r="W46" s="43"/>
      <c r="X46" s="43"/>
      <c r="Y46" s="43"/>
      <c r="Z46" s="43"/>
    </row>
    <row r="47" spans="1:26" ht="18.75" customHeight="1" x14ac:dyDescent="0.15">
      <c r="A47" s="21"/>
      <c r="B47" s="73"/>
      <c r="C47" s="83" t="s">
        <v>430</v>
      </c>
      <c r="D47" s="114" t="s">
        <v>433</v>
      </c>
      <c r="E47" s="115"/>
      <c r="F47" s="116" t="s">
        <v>431</v>
      </c>
      <c r="G47" s="117"/>
      <c r="H47" s="116" t="s">
        <v>432</v>
      </c>
      <c r="I47" s="117"/>
      <c r="J47" s="116" t="s">
        <v>434</v>
      </c>
      <c r="K47" s="117"/>
      <c r="L47" s="21"/>
      <c r="M47" s="43"/>
      <c r="N47" s="43"/>
      <c r="O47" s="43"/>
      <c r="P47" s="43"/>
      <c r="Q47" s="43"/>
      <c r="R47" s="43"/>
      <c r="S47" s="43"/>
      <c r="T47" s="43"/>
      <c r="U47" s="43"/>
      <c r="V47" s="43"/>
      <c r="W47" s="43"/>
      <c r="X47" s="43"/>
      <c r="Y47" s="43"/>
      <c r="Z47" s="43"/>
    </row>
    <row r="48" spans="1:26" ht="80.45" customHeight="1" x14ac:dyDescent="0.15">
      <c r="A48" s="21"/>
      <c r="B48" s="73" t="s">
        <v>428</v>
      </c>
      <c r="C48" s="82" t="s">
        <v>435</v>
      </c>
      <c r="D48" s="108" t="s">
        <v>629</v>
      </c>
      <c r="E48" s="109"/>
      <c r="F48" s="110" t="s">
        <v>621</v>
      </c>
      <c r="G48" s="111"/>
      <c r="H48" s="110" t="s">
        <v>623</v>
      </c>
      <c r="I48" s="111"/>
      <c r="J48" s="110" t="s">
        <v>622</v>
      </c>
      <c r="K48" s="111"/>
      <c r="L48" s="21"/>
      <c r="M48" s="43"/>
      <c r="N48" s="43"/>
      <c r="O48" s="43"/>
      <c r="P48" s="43"/>
      <c r="Q48" s="43"/>
      <c r="R48" s="43"/>
      <c r="S48" s="43"/>
      <c r="T48" s="43"/>
      <c r="U48" s="43"/>
      <c r="V48" s="43"/>
      <c r="W48" s="43"/>
      <c r="X48" s="43"/>
      <c r="Y48" s="43"/>
      <c r="Z48" s="43"/>
    </row>
    <row r="49" spans="1:26" ht="80.45" customHeight="1" x14ac:dyDescent="0.15">
      <c r="A49" s="21"/>
      <c r="B49" s="73" t="s">
        <v>428</v>
      </c>
      <c r="C49" s="82" t="s">
        <v>446</v>
      </c>
      <c r="D49" s="108" t="s">
        <v>630</v>
      </c>
      <c r="E49" s="109"/>
      <c r="F49" s="110" t="s">
        <v>631</v>
      </c>
      <c r="G49" s="111"/>
      <c r="H49" s="110" t="s">
        <v>632</v>
      </c>
      <c r="I49" s="111"/>
      <c r="J49" s="110" t="s">
        <v>624</v>
      </c>
      <c r="K49" s="111"/>
      <c r="L49" s="21"/>
      <c r="M49" s="43"/>
      <c r="N49" s="43"/>
      <c r="O49" s="43"/>
      <c r="P49" s="43"/>
      <c r="Q49" s="43"/>
      <c r="R49" s="43"/>
      <c r="S49" s="43"/>
      <c r="T49" s="43"/>
      <c r="U49" s="43"/>
      <c r="V49" s="43"/>
      <c r="W49" s="43"/>
      <c r="X49" s="43"/>
      <c r="Y49" s="43"/>
      <c r="Z49" s="43"/>
    </row>
    <row r="50" spans="1:26" ht="80.45" customHeight="1" x14ac:dyDescent="0.15">
      <c r="A50" s="21"/>
      <c r="B50" s="73" t="s">
        <v>429</v>
      </c>
      <c r="C50" s="82" t="s">
        <v>446</v>
      </c>
      <c r="D50" s="108" t="s">
        <v>633</v>
      </c>
      <c r="E50" s="109"/>
      <c r="F50" s="110" t="s">
        <v>626</v>
      </c>
      <c r="G50" s="111"/>
      <c r="H50" s="110" t="s">
        <v>625</v>
      </c>
      <c r="I50" s="111"/>
      <c r="J50" s="110" t="s">
        <v>634</v>
      </c>
      <c r="K50" s="111"/>
      <c r="L50" s="21"/>
      <c r="M50" s="43"/>
      <c r="N50" s="43"/>
      <c r="O50" s="43"/>
      <c r="P50" s="43"/>
      <c r="Q50" s="43"/>
      <c r="R50" s="43"/>
      <c r="S50" s="43"/>
      <c r="T50" s="43"/>
      <c r="U50" s="43"/>
      <c r="V50" s="43"/>
      <c r="W50" s="43"/>
      <c r="X50" s="43"/>
      <c r="Y50" s="43"/>
      <c r="Z50" s="43"/>
    </row>
    <row r="51" spans="1:26" ht="80.45" customHeight="1" x14ac:dyDescent="0.15">
      <c r="A51" s="21"/>
      <c r="B51" s="73" t="s">
        <v>429</v>
      </c>
      <c r="C51" s="82"/>
      <c r="D51" s="108"/>
      <c r="E51" s="109"/>
      <c r="F51" s="110"/>
      <c r="G51" s="111"/>
      <c r="H51" s="110"/>
      <c r="I51" s="111"/>
      <c r="J51" s="110"/>
      <c r="K51" s="111"/>
      <c r="L51" s="21"/>
      <c r="M51" s="43"/>
      <c r="N51" s="43"/>
      <c r="O51" s="43"/>
      <c r="P51" s="43"/>
      <c r="Q51" s="43"/>
      <c r="R51" s="43"/>
      <c r="S51" s="43"/>
      <c r="T51" s="43"/>
      <c r="U51" s="43"/>
      <c r="V51" s="43"/>
      <c r="W51" s="43"/>
      <c r="X51" s="43"/>
      <c r="Y51" s="43"/>
      <c r="Z51" s="43"/>
    </row>
    <row r="52" spans="1:26" ht="18.75" customHeight="1" x14ac:dyDescent="0.15">
      <c r="A52" s="22" t="s">
        <v>448</v>
      </c>
      <c r="B52" s="94" t="s">
        <v>464</v>
      </c>
      <c r="C52" s="94"/>
      <c r="D52" s="94"/>
      <c r="E52" s="94"/>
      <c r="F52" s="94"/>
      <c r="G52" s="94"/>
      <c r="H52" s="94"/>
      <c r="I52" s="94"/>
      <c r="J52" s="94"/>
      <c r="K52" s="94"/>
      <c r="L52" s="19"/>
      <c r="M52" s="32"/>
      <c r="N52" s="32"/>
      <c r="O52" s="32"/>
      <c r="P52" s="32"/>
      <c r="Q52" s="32"/>
      <c r="R52" s="32"/>
      <c r="S52" s="32"/>
      <c r="T52" s="32"/>
      <c r="U52" s="32"/>
      <c r="V52" s="32"/>
      <c r="W52" s="32"/>
      <c r="X52" s="32"/>
      <c r="Y52" s="32"/>
    </row>
    <row r="53" spans="1:26" ht="17.25" customHeight="1" x14ac:dyDescent="0.15">
      <c r="A53" s="22"/>
      <c r="B53" s="68" t="s">
        <v>470</v>
      </c>
      <c r="C53" s="68"/>
      <c r="D53" s="68"/>
      <c r="E53" s="68"/>
      <c r="F53" s="68"/>
      <c r="G53" s="68"/>
      <c r="H53" s="68"/>
      <c r="I53" s="68"/>
      <c r="J53" s="68"/>
      <c r="K53" s="68"/>
      <c r="L53" s="19"/>
      <c r="M53" s="32"/>
      <c r="N53" s="32"/>
      <c r="O53" s="32"/>
      <c r="P53" s="32"/>
      <c r="Q53" s="32"/>
      <c r="R53" s="32"/>
      <c r="S53" s="32"/>
      <c r="T53" s="32"/>
      <c r="U53" s="32"/>
      <c r="V53" s="32"/>
      <c r="W53" s="32"/>
      <c r="X53" s="32"/>
      <c r="Y53" s="32"/>
    </row>
    <row r="54" spans="1:26" ht="16.899999999999999" customHeight="1" x14ac:dyDescent="0.15">
      <c r="A54" s="19"/>
      <c r="B54" s="95" t="s">
        <v>10</v>
      </c>
      <c r="C54" s="95"/>
      <c r="D54" s="95"/>
      <c r="E54" s="95"/>
      <c r="F54" s="95"/>
      <c r="G54" s="95"/>
      <c r="H54" s="95"/>
      <c r="I54" s="95"/>
      <c r="J54" s="95"/>
      <c r="K54" s="95"/>
      <c r="L54" s="19"/>
      <c r="M54" s="32"/>
      <c r="W54" s="32"/>
      <c r="X54" s="32"/>
      <c r="Y54" s="32"/>
    </row>
    <row r="55" spans="1:26" ht="7.5" customHeight="1" x14ac:dyDescent="0.15">
      <c r="A55" s="19"/>
      <c r="B55" s="21"/>
      <c r="C55" s="21"/>
      <c r="D55" s="19"/>
      <c r="E55" s="19"/>
      <c r="F55" s="19"/>
      <c r="G55" s="19"/>
      <c r="H55" s="19"/>
      <c r="I55" s="19"/>
      <c r="J55" s="19"/>
      <c r="K55" s="19"/>
      <c r="L55" s="19"/>
      <c r="M55" s="32"/>
      <c r="W55" s="32"/>
      <c r="X55" s="32"/>
      <c r="Y55" s="32"/>
    </row>
    <row r="56" spans="1:26" ht="16.899999999999999" customHeight="1" x14ac:dyDescent="0.15">
      <c r="A56" s="19"/>
      <c r="B56" s="96" t="s">
        <v>9</v>
      </c>
      <c r="C56" s="96"/>
      <c r="D56" s="96"/>
      <c r="E56" s="96"/>
      <c r="F56" s="38" t="s">
        <v>6</v>
      </c>
      <c r="G56" s="97">
        <v>2</v>
      </c>
      <c r="H56" s="98"/>
      <c r="I56" s="20" t="s">
        <v>7</v>
      </c>
      <c r="J56" s="97" t="s">
        <v>627</v>
      </c>
      <c r="K56" s="98"/>
      <c r="L56" s="19"/>
      <c r="M56" s="32"/>
      <c r="W56" s="32"/>
      <c r="X56" s="32"/>
      <c r="Y56" s="32"/>
    </row>
    <row r="57" spans="1:26" ht="16.899999999999999" customHeight="1" x14ac:dyDescent="0.15">
      <c r="A57" s="19"/>
      <c r="B57" s="92" t="s">
        <v>8</v>
      </c>
      <c r="C57" s="92"/>
      <c r="D57" s="92"/>
      <c r="E57" s="92"/>
      <c r="F57" s="92"/>
      <c r="G57" s="93" t="str">
        <f>E17</f>
        <v>応相談</v>
      </c>
      <c r="H57" s="93"/>
      <c r="I57" s="93"/>
      <c r="J57" s="93"/>
      <c r="K57" s="93"/>
      <c r="L57" s="19"/>
      <c r="M57" s="32"/>
      <c r="W57" s="32"/>
      <c r="X57" s="32"/>
      <c r="Y57" s="32"/>
    </row>
    <row r="58" spans="1:26" ht="16.899999999999999" customHeight="1" x14ac:dyDescent="0.15">
      <c r="A58" s="19"/>
      <c r="B58" s="92" t="s">
        <v>12</v>
      </c>
      <c r="C58" s="92"/>
      <c r="D58" s="92"/>
      <c r="E58" s="92"/>
      <c r="F58" s="92"/>
      <c r="G58" s="93">
        <f>J17</f>
        <v>20</v>
      </c>
      <c r="H58" s="93"/>
      <c r="I58" s="93"/>
      <c r="J58" s="93"/>
      <c r="K58" s="93"/>
      <c r="L58" s="19"/>
    </row>
    <row r="59" spans="1:26" ht="18" customHeight="1" x14ac:dyDescent="0.15">
      <c r="A59" s="19"/>
      <c r="C59" s="18" t="s">
        <v>11</v>
      </c>
      <c r="K59" s="19"/>
      <c r="L59" s="19"/>
    </row>
    <row r="60" spans="1:26" ht="12"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ht="18" customHeight="1" x14ac:dyDescent="0.15">
      <c r="A63" s="19"/>
      <c r="B63" s="19"/>
      <c r="C63" s="19"/>
      <c r="D63" s="19"/>
      <c r="E63" s="19"/>
      <c r="F63" s="19"/>
      <c r="G63" s="19"/>
      <c r="H63" s="19"/>
      <c r="I63" s="19"/>
      <c r="J63" s="19"/>
      <c r="K63" s="19"/>
      <c r="L63" s="19"/>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t="s">
        <v>628</v>
      </c>
      <c r="F66" s="19"/>
      <c r="G66" s="19"/>
      <c r="H66" s="19"/>
      <c r="I66" s="19"/>
      <c r="J66" s="19"/>
      <c r="K66" s="19"/>
      <c r="L66" s="19"/>
      <c r="Z66" s="18"/>
    </row>
    <row r="67" spans="1:26" s="31" customFormat="1" ht="18" customHeigh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s="31" customFormat="1" x14ac:dyDescent="0.15">
      <c r="A79" s="19"/>
      <c r="B79" s="19"/>
      <c r="C79" s="19"/>
      <c r="D79" s="19"/>
      <c r="E79" s="19"/>
      <c r="F79" s="19"/>
      <c r="G79" s="19"/>
      <c r="H79" s="19"/>
      <c r="I79" s="19"/>
      <c r="J79" s="19"/>
      <c r="K79" s="19"/>
      <c r="L79" s="19"/>
      <c r="Z79" s="18"/>
    </row>
    <row r="80" spans="1:26"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ht="15" customHeight="1"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c r="Z89" s="19"/>
    </row>
    <row r="90" spans="1:26" x14ac:dyDescent="0.15">
      <c r="A90" s="19"/>
      <c r="B90" s="19"/>
      <c r="C90" s="19"/>
      <c r="D90" s="19"/>
      <c r="E90" s="19"/>
      <c r="F90" s="19"/>
      <c r="G90" s="19"/>
      <c r="H90" s="19"/>
      <c r="I90" s="19"/>
      <c r="J90" s="19"/>
      <c r="K90" s="19"/>
      <c r="L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x14ac:dyDescent="0.15">
      <c r="A95" s="19"/>
      <c r="B95" s="19"/>
      <c r="C95" s="19"/>
      <c r="D95" s="19"/>
      <c r="E95" s="19"/>
      <c r="F95" s="19"/>
      <c r="G95" s="19"/>
      <c r="H95" s="19"/>
      <c r="I95" s="19"/>
      <c r="J95" s="19"/>
      <c r="K95" s="19"/>
      <c r="L95" s="19"/>
      <c r="Z95" s="19"/>
    </row>
    <row r="96" spans="1:26" ht="16.5" customHeight="1" x14ac:dyDescent="0.15">
      <c r="A96" s="19"/>
      <c r="B96" s="19"/>
      <c r="C96" s="19"/>
      <c r="D96" s="19"/>
      <c r="E96" s="19"/>
      <c r="F96" s="19"/>
      <c r="G96" s="19"/>
      <c r="H96" s="19"/>
      <c r="I96" s="19"/>
      <c r="J96" s="19"/>
      <c r="K96" s="19"/>
      <c r="L96" s="19"/>
    </row>
    <row r="97" spans="1:26" x14ac:dyDescent="0.15">
      <c r="A97" s="19"/>
      <c r="B97" s="19"/>
      <c r="C97" s="19"/>
      <c r="D97" s="19"/>
      <c r="E97" s="19"/>
      <c r="F97" s="19"/>
      <c r="G97" s="19"/>
      <c r="H97" s="19"/>
      <c r="I97" s="19"/>
      <c r="J97" s="19"/>
      <c r="K97" s="19"/>
      <c r="L97" s="19"/>
    </row>
    <row r="98" spans="1:26" ht="18" customHeight="1"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x14ac:dyDescent="0.15">
      <c r="A100" s="19"/>
      <c r="B100" s="19"/>
      <c r="C100" s="19"/>
      <c r="D100" s="19"/>
      <c r="E100" s="19"/>
      <c r="F100" s="19"/>
      <c r="G100" s="19"/>
      <c r="H100" s="19"/>
      <c r="I100" s="19"/>
      <c r="J100" s="19"/>
      <c r="K100" s="19"/>
      <c r="L100" s="19"/>
    </row>
    <row r="101" spans="1:26" ht="13.15" customHeight="1" x14ac:dyDescent="0.15">
      <c r="B101" s="19"/>
      <c r="C101" s="19"/>
      <c r="D101" s="19"/>
      <c r="E101" s="19"/>
      <c r="F101" s="19"/>
      <c r="G101" s="19"/>
      <c r="H101" s="19"/>
      <c r="I101" s="19"/>
      <c r="J101" s="19"/>
      <c r="K101" s="19"/>
    </row>
    <row r="102" spans="1:26" ht="13.5" customHeight="1" x14ac:dyDescent="0.15"/>
    <row r="103" spans="1:26" ht="13.15" customHeight="1" x14ac:dyDescent="0.15"/>
    <row r="104" spans="1:26" ht="16.899999999999999" customHeight="1" x14ac:dyDescent="0.15">
      <c r="A104" s="19"/>
      <c r="L104" s="19"/>
    </row>
    <row r="105" spans="1:26" ht="16.899999999999999" customHeight="1" x14ac:dyDescent="0.15">
      <c r="B105" s="19"/>
      <c r="C105" s="19"/>
      <c r="D105" s="19"/>
      <c r="E105" s="19"/>
      <c r="F105" s="19"/>
      <c r="G105" s="19"/>
      <c r="H105" s="19"/>
      <c r="I105" s="19"/>
      <c r="J105" s="19"/>
      <c r="K105" s="19"/>
    </row>
    <row r="106" spans="1:26" ht="16.899999999999999" customHeight="1" x14ac:dyDescent="0.15">
      <c r="B106" s="19"/>
      <c r="C106" s="19"/>
      <c r="D106" s="19"/>
    </row>
    <row r="107" spans="1:26" ht="13.15" customHeight="1" x14ac:dyDescent="0.15">
      <c r="A107" s="19"/>
      <c r="B107" s="19"/>
      <c r="C107" s="19"/>
      <c r="D107" s="19"/>
      <c r="L107" s="19"/>
    </row>
    <row r="108" spans="1:26" ht="13.15" customHeight="1" x14ac:dyDescent="0.15">
      <c r="A108" s="19"/>
      <c r="B108" s="19"/>
      <c r="C108" s="19"/>
      <c r="L108" s="19"/>
    </row>
    <row r="109" spans="1:26" x14ac:dyDescent="0.15">
      <c r="A109" s="19"/>
      <c r="B109" s="19"/>
      <c r="L109" s="19"/>
    </row>
    <row r="110" spans="1:26" s="31" customFormat="1" ht="16.899999999999999" customHeight="1" x14ac:dyDescent="0.15">
      <c r="A110" s="19"/>
      <c r="B110" s="19"/>
      <c r="C110" s="18"/>
      <c r="D110" s="18"/>
      <c r="E110" s="18"/>
      <c r="F110" s="18"/>
      <c r="G110" s="18"/>
      <c r="H110" s="18"/>
      <c r="I110" s="18"/>
      <c r="J110" s="18"/>
      <c r="K110" s="18"/>
      <c r="L110" s="19"/>
      <c r="Z110" s="18"/>
    </row>
    <row r="111" spans="1:26" s="31" customFormat="1" x14ac:dyDescent="0.15">
      <c r="A111" s="18"/>
      <c r="B111" s="19"/>
      <c r="C111" s="18"/>
      <c r="D111" s="18"/>
      <c r="E111" s="18"/>
      <c r="F111" s="18"/>
      <c r="G111" s="18"/>
      <c r="H111" s="18"/>
      <c r="I111" s="18"/>
      <c r="J111" s="18"/>
      <c r="K111" s="18"/>
      <c r="L111" s="18"/>
      <c r="Z111" s="18"/>
    </row>
    <row r="112" spans="1:26" s="31" customFormat="1" x14ac:dyDescent="0.15">
      <c r="A112" s="21"/>
      <c r="B112" s="18"/>
      <c r="C112" s="18"/>
      <c r="D112" s="18"/>
      <c r="E112" s="18"/>
      <c r="F112" s="18"/>
      <c r="G112" s="18"/>
      <c r="H112" s="18"/>
      <c r="I112" s="18"/>
      <c r="J112" s="18"/>
      <c r="K112" s="18"/>
      <c r="L112" s="19"/>
      <c r="Z112" s="18"/>
    </row>
    <row r="113" spans="1:26" s="31" customFormat="1" x14ac:dyDescent="0.15">
      <c r="A113" s="21"/>
      <c r="B113" s="19"/>
      <c r="C113" s="19"/>
      <c r="D113" s="19"/>
      <c r="E113" s="19"/>
      <c r="F113" s="19"/>
      <c r="G113" s="19"/>
      <c r="H113" s="19"/>
      <c r="I113" s="19"/>
      <c r="J113" s="19"/>
      <c r="K113" s="19"/>
      <c r="L113" s="19"/>
      <c r="Z113" s="18"/>
    </row>
    <row r="114" spans="1:26" s="31" customFormat="1" ht="19.5" customHeigh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x14ac:dyDescent="0.15">
      <c r="A117" s="21"/>
      <c r="B117" s="19"/>
      <c r="C117" s="19"/>
      <c r="D117" s="19"/>
      <c r="E117" s="19"/>
      <c r="F117" s="19"/>
      <c r="G117" s="19"/>
      <c r="H117" s="19"/>
      <c r="I117" s="19"/>
      <c r="J117" s="19"/>
      <c r="K117" s="19"/>
      <c r="L117" s="19"/>
      <c r="Z117" s="18"/>
    </row>
    <row r="118" spans="1:26" s="31" customFormat="1" ht="21.75" customHeigh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9"/>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8"/>
      <c r="B164" s="19"/>
      <c r="C164" s="19"/>
      <c r="D164" s="19"/>
      <c r="E164" s="19"/>
      <c r="F164" s="19"/>
      <c r="G164" s="19"/>
      <c r="H164" s="19"/>
      <c r="I164" s="19"/>
      <c r="J164" s="19"/>
      <c r="K164" s="19"/>
      <c r="L164" s="19"/>
      <c r="Z164" s="18"/>
    </row>
    <row r="165" spans="1:26" s="31" customFormat="1" x14ac:dyDescent="0.15">
      <c r="A165" s="19"/>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8"/>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9"/>
      <c r="C169" s="19"/>
      <c r="D169" s="19"/>
      <c r="E169" s="19"/>
      <c r="F169" s="19"/>
      <c r="G169" s="19"/>
      <c r="H169" s="19"/>
      <c r="I169" s="19"/>
      <c r="J169" s="19"/>
      <c r="K169" s="19"/>
      <c r="L169" s="19"/>
      <c r="Z169" s="18"/>
    </row>
    <row r="170" spans="1:26" s="31" customFormat="1" x14ac:dyDescent="0.15">
      <c r="A170" s="19"/>
      <c r="B170" s="18"/>
      <c r="C170" s="18"/>
      <c r="D170" s="18"/>
      <c r="E170" s="18"/>
      <c r="F170" s="18"/>
      <c r="G170" s="18"/>
      <c r="H170" s="18"/>
      <c r="I170" s="18"/>
      <c r="J170" s="18"/>
      <c r="K170" s="18"/>
      <c r="L170" s="19"/>
      <c r="Z170" s="18"/>
    </row>
    <row r="171" spans="1:26" s="31" customFormat="1" x14ac:dyDescent="0.15">
      <c r="A171" s="19"/>
      <c r="B171" s="18"/>
      <c r="C171" s="18"/>
      <c r="D171" s="18"/>
      <c r="E171" s="18"/>
      <c r="F171" s="18"/>
      <c r="G171" s="18"/>
      <c r="H171" s="18"/>
      <c r="I171" s="18"/>
      <c r="J171" s="18"/>
      <c r="K171" s="18"/>
      <c r="L171" s="19"/>
      <c r="Z171" s="18"/>
    </row>
  </sheetData>
  <mergeCells count="8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4:K44"/>
    <mergeCell ref="B45:K45"/>
    <mergeCell ref="B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D51:E51"/>
    <mergeCell ref="F51:G51"/>
    <mergeCell ref="H51:I51"/>
    <mergeCell ref="J51:K51"/>
    <mergeCell ref="B32:F32"/>
    <mergeCell ref="G32:K32"/>
    <mergeCell ref="C33:F33"/>
    <mergeCell ref="G33:K33"/>
    <mergeCell ref="C35:F35"/>
    <mergeCell ref="G35:K35"/>
    <mergeCell ref="C34:F34"/>
    <mergeCell ref="G34:K34"/>
    <mergeCell ref="C36:F36"/>
    <mergeCell ref="G36:K36"/>
    <mergeCell ref="C37:F37"/>
    <mergeCell ref="G37:K37"/>
    <mergeCell ref="C38:F38"/>
    <mergeCell ref="G38:K38"/>
    <mergeCell ref="B58:F58"/>
    <mergeCell ref="G58:K58"/>
    <mergeCell ref="B52:K52"/>
    <mergeCell ref="B54:K54"/>
    <mergeCell ref="B56:E56"/>
    <mergeCell ref="G56:H56"/>
    <mergeCell ref="J56:K56"/>
    <mergeCell ref="B57:F57"/>
    <mergeCell ref="G57:K57"/>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7:B51">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8:C51">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9:K51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35" fitToHeight="0" orientation="portrait" r:id="rId1"/>
  <headerFooter>
    <oddHeader>&amp;R&amp;9&amp;K00-039&amp;F</oddHeader>
  </headerFooter>
  <rowBreaks count="2" manualBreakCount="2">
    <brk id="27" max="16383" man="1"/>
    <brk id="51" max="16383"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71"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1" t="s">
        <v>611</v>
      </c>
      <c r="D3" s="161"/>
      <c r="E3" s="161"/>
      <c r="F3" s="161"/>
      <c r="G3" s="27" t="s">
        <v>4</v>
      </c>
      <c r="H3" s="162" t="s">
        <v>612</v>
      </c>
      <c r="I3" s="162"/>
      <c r="J3" s="162"/>
      <c r="K3" s="162"/>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419</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424</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426</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thickBot="1" x14ac:dyDescent="0.2">
      <c r="A19" s="23"/>
      <c r="B19" s="130" t="s">
        <v>59</v>
      </c>
      <c r="C19" s="131"/>
      <c r="D19" s="132"/>
      <c r="E19" s="61" t="s">
        <v>54</v>
      </c>
      <c r="F19" s="62">
        <v>2.1</v>
      </c>
      <c r="G19" s="63" t="s">
        <v>40</v>
      </c>
      <c r="H19" s="64" t="s">
        <v>55</v>
      </c>
      <c r="I19" s="62">
        <v>6.2</v>
      </c>
      <c r="J19" s="133" t="s">
        <v>40</v>
      </c>
      <c r="K19" s="134"/>
      <c r="L19" s="23"/>
      <c r="M19" s="43"/>
      <c r="N19" s="43"/>
      <c r="O19" s="43"/>
      <c r="P19" s="43"/>
      <c r="Q19" s="43"/>
      <c r="R19" s="43"/>
      <c r="S19" s="43"/>
      <c r="T19" s="43"/>
      <c r="U19" s="43"/>
      <c r="V19" s="43"/>
      <c r="W19" s="43"/>
      <c r="X19" s="43"/>
      <c r="Y19" s="43"/>
      <c r="Z19" s="43"/>
    </row>
    <row r="20" spans="1:26" ht="75.75" customHeight="1" thickTop="1" thickBot="1" x14ac:dyDescent="0.2">
      <c r="A20" s="23"/>
      <c r="B20" s="130" t="s">
        <v>461</v>
      </c>
      <c r="C20" s="131"/>
      <c r="D20" s="131"/>
      <c r="E20" s="193" t="s">
        <v>472</v>
      </c>
      <c r="F20" s="194"/>
      <c r="G20" s="194"/>
      <c r="H20" s="194"/>
      <c r="I20" s="194"/>
      <c r="J20" s="194"/>
      <c r="K20" s="19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3" t="s">
        <v>449</v>
      </c>
      <c r="E47" s="184"/>
      <c r="F47" s="185" t="s">
        <v>458</v>
      </c>
      <c r="G47" s="186"/>
      <c r="H47" s="185" t="s">
        <v>457</v>
      </c>
      <c r="I47" s="186"/>
      <c r="J47" s="185" t="s">
        <v>454</v>
      </c>
      <c r="K47" s="18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8" t="s">
        <v>449</v>
      </c>
      <c r="E48" s="189"/>
      <c r="F48" s="190" t="s">
        <v>458</v>
      </c>
      <c r="G48" s="191"/>
      <c r="H48" s="190" t="s">
        <v>452</v>
      </c>
      <c r="I48" s="191"/>
      <c r="J48" s="190" t="s">
        <v>455</v>
      </c>
      <c r="K48" s="19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8" t="s">
        <v>450</v>
      </c>
      <c r="E49" s="179"/>
      <c r="F49" s="180" t="s">
        <v>451</v>
      </c>
      <c r="G49" s="181"/>
      <c r="H49" s="180" t="s">
        <v>453</v>
      </c>
      <c r="I49" s="181"/>
      <c r="J49" s="180" t="s">
        <v>456</v>
      </c>
      <c r="K49" s="18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A6" sqref="BA6"/>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J124</v>
      </c>
      <c r="B3" s="71" t="str">
        <f>①会場条件に係るヒアリングシート!E2</f>
        <v>音楽</v>
      </c>
      <c r="C3" s="71" t="str">
        <f>①会場条件に係るヒアリングシート!G2</f>
        <v>音楽劇</v>
      </c>
      <c r="D3" s="71" t="str">
        <f>①会場条件に係るヒアリングシート!I2</f>
        <v>A区分</v>
      </c>
      <c r="E3" s="71" t="str">
        <f>①会場条件に係るヒアリングシート!K2</f>
        <v>J</v>
      </c>
      <c r="F3" s="71" t="str">
        <f>①会場条件に係るヒアリングシート!C3</f>
        <v>ミラマーレ・オペラ</v>
      </c>
      <c r="G3" s="71" t="str">
        <f>①会場条件に係るヒアリングシート!H3</f>
        <v>特定非営利活動法人ミラマーレ・オペラ</v>
      </c>
      <c r="H3" s="71" t="str">
        <f>①会場条件に係るヒアリングシート!E9</f>
        <v>2F以上応相談</v>
      </c>
      <c r="I3" s="71">
        <f>①会場条件に係るヒアリングシート!J9</f>
        <v>120</v>
      </c>
      <c r="J3" s="71">
        <f>①会場条件に係るヒアリングシート!F10</f>
        <v>14</v>
      </c>
      <c r="K3" s="71">
        <f>①会場条件に係るヒアリングシート!I10</f>
        <v>12</v>
      </c>
      <c r="L3" s="71">
        <f>①会場条件に係るヒアリングシート!F11</f>
        <v>4.5</v>
      </c>
      <c r="M3" s="71" t="str">
        <f>①会場条件に係るヒアリングシート!F12</f>
        <v>可</v>
      </c>
      <c r="N3" s="71" t="str">
        <f>①会場条件に係るヒアリングシート!J12</f>
        <v>条件が合えば可</v>
      </c>
      <c r="O3" s="71">
        <f>①会場条件に係るヒアリングシート!F13</f>
        <v>2</v>
      </c>
      <c r="P3" s="71">
        <f>①会場条件に係るヒアリングシート!I13</f>
        <v>2</v>
      </c>
      <c r="Q3" s="71" t="str">
        <f>①会場条件に係るヒアリングシート!E14</f>
        <v>7割程度必要</v>
      </c>
      <c r="R3" s="71" t="str">
        <f>①会場条件に係るヒアリングシート!J14</f>
        <v>有無さえ分ればよい</v>
      </c>
      <c r="S3" s="71" t="str">
        <f>①会場条件に係るヒアリングシート!E15</f>
        <v>あればよい</v>
      </c>
      <c r="T3" s="71" t="str">
        <f>①会場条件に係るヒアリングシート!J15</f>
        <v>あり</v>
      </c>
      <c r="U3" s="71" t="str">
        <f>①会場条件に係るヒアリングシート!J16</f>
        <v>要</v>
      </c>
      <c r="V3" s="71" t="str">
        <f>①会場条件に係るヒアリングシート!E17</f>
        <v>応相談</v>
      </c>
      <c r="W3" s="71">
        <f>①会場条件に係るヒアリングシート!J17</f>
        <v>20</v>
      </c>
      <c r="X3" s="71" t="str">
        <f>①会場条件に係るヒアリングシート!E18</f>
        <v>中型トラック</v>
      </c>
      <c r="Y3" s="71">
        <f>①会場条件に係るヒアリングシート!H18</f>
        <v>1</v>
      </c>
      <c r="Z3" s="71">
        <f>①会場条件に係るヒアリングシート!F19</f>
        <v>2.5</v>
      </c>
      <c r="AA3" s="71">
        <f>①会場条件に係るヒアリングシート!I19</f>
        <v>8</v>
      </c>
      <c r="AB3" s="71">
        <f>①会場条件に係るヒアリングシート!E20</f>
        <v>0</v>
      </c>
      <c r="AC3" s="71" t="str">
        <f>①会場条件に係るヒアリングシート!E25</f>
        <v>要</v>
      </c>
      <c r="AD3" s="71">
        <f>①会場条件に係るヒアリングシート!E26</f>
        <v>0</v>
      </c>
      <c r="AE3" s="71" t="str">
        <f>①会場条件に係るヒアリングシート!C33</f>
        <v>電源容量については100Aを下回っても対応可能です</v>
      </c>
      <c r="AF3" s="71" t="str">
        <f>①会場条件に係るヒアリングシート!C35</f>
        <v>キャスト・スタッフ移動用の大型バスが構内に入れない、または留め置き不可でも問題ございません。</v>
      </c>
      <c r="AG3" s="71" t="str">
        <f>①会場条件に係るヒアリングシート!C36</f>
        <v>基本的に前日仕込みはいたしませんが、ツアー初日の学校様のみ前日仕込みとリハーサルを希望します。</v>
      </c>
      <c r="AH3" s="71">
        <f>①会場条件に係るヒアリングシート!C37</f>
        <v>0</v>
      </c>
      <c r="AI3" s="71">
        <f>①会場条件に係るヒアリングシート!C38</f>
        <v>0</v>
      </c>
      <c r="AJ3" s="90" t="str">
        <f>①会場条件に係るヒアリングシート!C48</f>
        <v>共演、参加又は体験対象となる児童・生徒</v>
      </c>
      <c r="AK3" s="90" t="str">
        <f>①会場条件に係るヒアリングシート!D48</f>
        <v>105~110分程度</v>
      </c>
      <c r="AL3" s="90" t="s">
        <v>635</v>
      </c>
      <c r="AM3" s="90" t="str">
        <f>①会場条件に係るヒアリングシート!H48</f>
        <v>参加生徒が歌う合唱と伴振り付けの練習。登場シーンのリハーサル。</v>
      </c>
      <c r="AN3" s="90" t="str">
        <f>①会場条件に係るヒアリングシート!J48</f>
        <v>譜面、資料DVDをワークショップ前に配布します。</v>
      </c>
      <c r="AO3" s="90" t="str">
        <f>①会場条件に係るヒアリングシート!C49</f>
        <v>鑑賞対象となる児童・生徒全員</v>
      </c>
      <c r="AP3" s="90" t="str">
        <f>①会場条件に係るヒアリングシート!D49</f>
        <v>10分程度。</v>
      </c>
      <c r="AQ3" s="90" t="str">
        <f>①会場条件に係るヒアリングシート!F49</f>
        <v>鑑賞の手引き動画を教室を出る前に5分間視聴。体育館に着席してから見どころの前説を5分間。</v>
      </c>
      <c r="AR3" s="90" t="str">
        <f>①会場条件に係るヒアリングシート!H49</f>
        <v>低学年には多少難しい場面もあるので、事前にヒントとなる事柄などを説明するもの。</v>
      </c>
      <c r="AS3" s="90" t="str">
        <f>①会場条件に係るヒアリングシート!J49</f>
        <v>体育館への移動前に視聴する動画はこちらで用意いたします。</v>
      </c>
      <c r="AT3" s="90" t="str">
        <f>①会場条件に係るヒアリングシート!C50</f>
        <v>鑑賞対象となる児童・生徒全員</v>
      </c>
      <c r="AU3" s="90" t="str">
        <f>①会場条件に係るヒアリングシート!D50</f>
        <v>正味が凡そ90分</v>
      </c>
      <c r="AV3" s="90" t="str">
        <f>①会場条件に係るヒアリングシート!F50</f>
        <v>5，6校時での実施が一般的。</v>
      </c>
      <c r="AW3" s="90" t="str">
        <f>①会場条件に係るヒアリングシート!H50</f>
        <v>オペラ「てかがみ」全2幕（途中10分間の休憩あり）</v>
      </c>
      <c r="AX3" s="90" t="str">
        <f>①会場条件に係るヒアリングシート!J50</f>
        <v>学校側の開始の挨拶や終演後の生徒の感想やお礼の言葉、写真撮影等を見込んでも2時間以内。</v>
      </c>
      <c r="AY3" s="90">
        <f>①会場条件に係るヒアリングシート!C51</f>
        <v>0</v>
      </c>
      <c r="AZ3" s="90">
        <f>①会場条件に係るヒアリングシート!D51</f>
        <v>0</v>
      </c>
      <c r="BA3" s="90">
        <f>①会場条件に係るヒアリングシート!E51</f>
        <v>0</v>
      </c>
      <c r="BB3" s="90">
        <f>①会場条件に係るヒアリングシート!F51</f>
        <v>0</v>
      </c>
      <c r="BC3" s="90">
        <f>①会場条件に係るヒアリングシート!G51</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2024-12-11T07:59:38Z</dcterms:modified>
</cp:coreProperties>
</file>