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c r="G56" i="21"/>
  <c r="J55" i="21"/>
  <c r="G55" i="21"/>
  <c r="H3" i="21"/>
  <c r="G3" i="15"/>
  <c r="C3" i="21"/>
  <c r="F3" i="15"/>
  <c r="K2" i="21"/>
  <c r="E3" i="15"/>
  <c r="I2" i="21"/>
  <c r="D3" i="15"/>
  <c r="G2" i="21"/>
  <c r="C3" i="15"/>
  <c r="E2" i="21"/>
  <c r="B3" i="15"/>
</calcChain>
</file>

<file path=xl/sharedStrings.xml><?xml version="1.0" encoding="utf-8"?>
<sst xmlns="http://schemas.openxmlformats.org/spreadsheetml/2006/main" count="1460" uniqueCount="618">
  <si>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</si>
  <si>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</si>
  <si>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</si>
  <si>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</si>
  <si>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</si>
  <si>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</si>
  <si>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</si>
  <si>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</si>
  <si>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</si>
  <si>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</si>
  <si>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</si>
  <si>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</si>
  <si>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</si>
  <si>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</si>
  <si>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</si>
  <si>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</si>
  <si>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</si>
  <si>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</si>
  <si>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</si>
  <si>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</si>
  <si>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</si>
  <si>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</si>
  <si>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</si>
  <si>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</si>
  <si>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</si>
  <si>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</si>
  <si>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</si>
  <si>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</si>
  <si>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</si>
  <si>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</si>
  <si>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</si>
  <si>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</si>
  <si>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</si>
  <si>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</si>
  <si>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</si>
  <si>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</si>
  <si>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</si>
  <si>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</si>
  <si>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</si>
  <si>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</si>
  <si>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</si>
  <si>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</si>
  <si>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</si>
  <si>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</si>
  <si>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</si>
  <si>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</si>
  <si>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</si>
  <si>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</si>
  <si>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</si>
  <si>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</si>
  <si>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</si>
  <si>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</si>
  <si>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</si>
  <si>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</si>
  <si>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</si>
  <si>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</si>
  <si>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</si>
  <si>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</si>
  <si>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</si>
  <si>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</si>
  <si>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</si>
  <si>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</si>
  <si>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</si>
  <si>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</si>
  <si>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</si>
  <si>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</si>
  <si>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</si>
  <si>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</si>
  <si>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</si>
  <si>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</si>
  <si>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</si>
  <si>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</si>
  <si>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</si>
  <si>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</si>
  <si>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</si>
  <si>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</si>
  <si>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</si>
  <si>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</si>
  <si>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</si>
  <si>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</si>
  <si>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</si>
  <si>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</si>
  <si>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</si>
  <si>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</si>
  <si>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</si>
  <si>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</si>
  <si>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</si>
  <si>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</si>
  <si>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</si>
  <si>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</si>
  <si>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</si>
  <si>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</si>
  <si>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</si>
  <si>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</si>
  <si>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</si>
  <si>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</si>
  <si>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</si>
  <si>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</si>
  <si>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</si>
  <si>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</si>
  <si>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</si>
  <si>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</si>
  <si>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</si>
  <si>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</si>
  <si>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</si>
  <si>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</si>
  <si>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</si>
  <si>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</si>
  <si>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</si>
  <si>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</si>
  <si>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</si>
  <si>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</si>
  <si>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</si>
  <si>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</si>
  <si>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</si>
  <si>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</si>
  <si>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</si>
  <si>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</si>
  <si>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</si>
  <si>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</si>
  <si>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</si>
  <si>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</si>
  <si>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</si>
  <si>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</si>
  <si>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</si>
  <si>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</si>
  <si>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</si>
  <si>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</si>
  <si>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</si>
  <si>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</si>
  <si>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</si>
  <si>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</si>
  <si>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</si>
  <si>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</si>
  <si>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</si>
  <si>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</si>
  <si>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</si>
  <si>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</si>
  <si>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</si>
  <si>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</si>
  <si>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</si>
  <si>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</si>
  <si>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</si>
  <si>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</si>
  <si>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</si>
  <si>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</si>
  <si>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</si>
  <si>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</si>
  <si>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</si>
  <si>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</si>
  <si>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</si>
  <si>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</si>
  <si>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</si>
  <si>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</si>
  <si>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</si>
  <si>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</si>
  <si>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</si>
  <si>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</si>
  <si>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</si>
  <si>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</si>
  <si>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</si>
  <si>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</si>
  <si>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</si>
  <si>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</si>
  <si>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</si>
  <si>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</si>
  <si>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</si>
  <si>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</si>
  <si>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</si>
  <si>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</si>
  <si>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</si>
  <si>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</si>
  <si>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</si>
  <si>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</si>
  <si>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</si>
  <si>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</si>
  <si>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</si>
  <si>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</si>
  <si>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</si>
  <si>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</si>
  <si>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</si>
  <si>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</si>
  <si>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</si>
  <si>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</si>
  <si>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</si>
  <si>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</si>
  <si>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</si>
  <si>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</si>
  <si>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</si>
  <si>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</si>
  <si>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</si>
  <si>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</si>
  <si>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</si>
  <si>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</si>
  <si>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</si>
  <si>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</si>
  <si>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</si>
  <si>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</si>
  <si>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</si>
  <si>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</si>
  <si>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</si>
  <si>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</si>
  <si>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</si>
  <si>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</si>
  <si>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</si>
  <si>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</si>
  <si>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</si>
  <si>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</si>
  <si>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</si>
  <si>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</si>
  <si>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</si>
  <si>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</si>
  <si>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</si>
  <si>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</si>
  <si>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</si>
  <si>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</si>
  <si>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</si>
  <si>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</si>
  <si>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</si>
  <si>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</si>
  <si>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</si>
  <si>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</si>
  <si>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</si>
  <si>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</si>
  <si>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</si>
  <si>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</si>
  <si>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</si>
  <si>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</si>
  <si>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</si>
  <si>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</si>
  <si>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</si>
  <si>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</si>
  <si>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</si>
  <si>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</si>
  <si>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</si>
  <si>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</si>
  <si>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</si>
  <si>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</si>
  <si>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</si>
  <si>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</si>
  <si>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</si>
  <si>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</si>
  <si>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</si>
  <si>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</si>
  <si>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</si>
  <si>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</si>
  <si>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</si>
  <si>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</si>
  <si>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</si>
  <si>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</si>
  <si>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</si>
  <si>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</si>
  <si>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</si>
  <si>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</si>
  <si>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</si>
  <si>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</si>
  <si>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</si>
  <si>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</si>
  <si>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</si>
  <si>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</si>
  <si>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</si>
  <si>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</si>
  <si>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</si>
  <si>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</si>
  <si>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</si>
  <si>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</si>
  <si>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</si>
  <si>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</si>
  <si>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</si>
  <si>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</si>
  <si>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</si>
  <si>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</si>
  <si>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</si>
  <si>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</si>
  <si>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</si>
  <si>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</si>
  <si>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</si>
  <si>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</si>
  <si>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</si>
  <si>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</si>
  <si>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</si>
  <si>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</si>
  <si>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</si>
  <si>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</si>
  <si>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</si>
  <si>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</si>
  <si>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</si>
  <si>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</si>
  <si>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</si>
  <si>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</si>
  <si>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</si>
  <si>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</si>
  <si>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</si>
  <si>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</si>
  <si>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</si>
  <si>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</si>
  <si>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</si>
  <si>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</si>
  <si>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</si>
  <si>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</si>
  <si>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</si>
  <si>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</si>
  <si>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</si>
  <si>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</si>
  <si>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</si>
  <si>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</si>
  <si>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</si>
  <si>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</si>
  <si>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</si>
  <si>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</si>
  <si>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</si>
  <si>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</si>
  <si>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</si>
  <si>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</si>
  <si>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</si>
  <si>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</si>
  <si>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</si>
  <si>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</si>
  <si>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</si>
  <si>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</si>
  <si>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</si>
  <si>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</si>
  <si>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</si>
  <si>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</si>
  <si>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</si>
  <si>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</si>
  <si>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</si>
  <si>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</si>
  <si>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</si>
  <si>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</si>
  <si>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</si>
  <si>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</si>
  <si>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</si>
  <si>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</si>
  <si>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</si>
  <si>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</si>
  <si>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</si>
  <si>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</si>
  <si>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</si>
  <si>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</si>
  <si>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</si>
  <si>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</si>
  <si>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</si>
  <si>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</si>
  <si>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</si>
  <si>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</si>
  <si>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</si>
  <si>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</si>
  <si>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</si>
  <si>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</si>
  <si>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</si>
  <si>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</si>
  <si>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</si>
  <si>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</si>
  <si>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</si>
  <si>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</si>
  <si>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</si>
  <si>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</si>
  <si>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</si>
  <si>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</si>
  <si>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</si>
  <si>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</si>
  <si>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</si>
  <si>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</si>
  <si>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</si>
  <si>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</si>
  <si>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</si>
  <si>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</si>
  <si>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</si>
  <si>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</si>
  <si>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</si>
  <si>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</si>
  <si>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</si>
  <si>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</si>
  <si>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</si>
  <si>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</si>
  <si>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</si>
  <si>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</si>
  <si>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</si>
  <si>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</si>
  <si>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</si>
  <si>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</si>
  <si>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</si>
  <si>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</si>
  <si>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</si>
  <si>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</si>
  <si>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</si>
  <si>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</si>
  <si>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</si>
  <si>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</si>
  <si>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</si>
  <si>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</si>
  <si>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</si>
  <si>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</si>
  <si>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</si>
  <si>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</si>
  <si>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</si>
  <si>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</si>
  <si>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</si>
  <si>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</si>
  <si>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</si>
  <si>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</si>
  <si>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</si>
  <si>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</si>
  <si>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</si>
  <si>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</si>
  <si>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</si>
  <si>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</si>
  <si>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</si>
  <si>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</si>
  <si>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</si>
  <si>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</si>
  <si>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</si>
  <si>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</si>
  <si>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</si>
  <si>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</si>
  <si>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</si>
  <si>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</si>
  <si>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</si>
  <si>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</si>
  <si>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</si>
  <si>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</si>
  <si>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</si>
  <si>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</si>
  <si>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</si>
  <si>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</si>
  <si>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</si>
  <si>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</si>
  <si>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</si>
  <si>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</si>
  <si>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</si>
  <si>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</si>
  <si>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</si>
  <si>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</si>
  <si>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</si>
  <si>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</si>
  <si>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</si>
  <si>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</si>
  <si>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</si>
  <si>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</si>
  <si>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</si>
  <si>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</si>
  <si>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</si>
  <si>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</si>
  <si>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</si>
  <si>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</si>
  <si>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</si>
  <si>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</si>
  <si>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</si>
  <si>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</si>
  <si>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</si>
  <si>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</si>
  <si>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</si>
  <si>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</si>
  <si>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</si>
  <si>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</si>
  <si>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</si>
  <si>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</si>
  <si>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</si>
  <si>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</si>
  <si>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</si>
  <si>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</si>
  <si>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</si>
  <si>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</si>
  <si>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</si>
  <si>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</si>
  <si>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</si>
  <si>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</si>
  <si>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</si>
  <si>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</si>
  <si>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</si>
  <si>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</si>
  <si>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</si>
  <si>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</si>
  <si>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</si>
  <si>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</si>
  <si>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</si>
  <si>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</si>
  <si>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</si>
  <si>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</si>
  <si>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</si>
  <si>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</si>
  <si>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</si>
  <si>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</si>
  <si>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</si>
  <si>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</si>
  <si>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</si>
  <si>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</si>
  <si>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</si>
  <si>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</si>
  <si>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</si>
  <si>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</si>
  <si>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</si>
  <si>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</si>
  <si>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</si>
  <si>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</si>
  <si>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</si>
  <si>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</si>
  <si>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</si>
  <si>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</si>
  <si>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</si>
  <si>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</si>
  <si>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</si>
  <si>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</si>
  <si>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</si>
  <si>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</si>
  <si>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</si>
  <si>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</si>
  <si>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</si>
  <si>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</si>
  <si>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</si>
  <si>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</si>
  <si>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</si>
  <si>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</si>
  <si>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</si>
  <si>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</si>
  <si>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</si>
  <si>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</si>
  <si>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</si>
  <si>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</si>
  <si>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</si>
  <si>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</si>
  <si>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</si>
  <si>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</si>
  <si>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</si>
  <si>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</si>
  <si>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</si>
  <si>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</si>
  <si>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</si>
  <si>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</si>
  <si>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</si>
  <si>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</si>
  <si>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</si>
  <si>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</si>
  <si>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</si>
  <si>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</si>
  <si>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</si>
  <si>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</si>
  <si>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</si>
  <si>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</si>
  <si>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</si>
  <si>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</si>
  <si>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</si>
  <si>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</si>
  <si>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</si>
  <si>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</si>
  <si>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</si>
  <si>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</si>
  <si>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</si>
  <si>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</si>
  <si>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</si>
  <si>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</si>
  <si>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</si>
  <si>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</si>
  <si>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</si>
  <si>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</si>
  <si>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</si>
  <si>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</si>
  <si>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</si>
  <si>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</si>
  <si>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</si>
  <si>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</si>
  <si>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</si>
  <si>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</si>
  <si>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</si>
  <si>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</si>
  <si>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</si>
  <si>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</si>
  <si>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</si>
  <si>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</si>
  <si>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</si>
  <si>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</si>
  <si>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</si>
  <si>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</si>
  <si>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</si>
  <si>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</si>
  <si>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</si>
  <si>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</si>
  <si>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</si>
  <si>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</si>
  <si>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</si>
  <si>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</si>
  <si>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</si>
  <si>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</si>
  <si>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</si>
  <si>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</si>
  <si>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</si>
  <si>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</si>
  <si>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</si>
  <si>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</si>
  <si>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</si>
  <si>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</si>
  <si>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</si>
  <si>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</si>
  <si>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</si>
  <si>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</si>
  <si>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</si>
  <si>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</si>
  <si>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</si>
  <si>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</si>
  <si>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</si>
  <si>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</si>
  <si>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</si>
  <si>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</si>
  <si>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</si>
  <si>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</si>
  <si>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</si>
  <si>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</si>
  <si>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</si>
  <si>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</si>
  <si>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</si>
  <si>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</si>
  <si>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</si>
  <si>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</si>
  <si>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不要</t>
  </si>
  <si>
    <t>使わない</t>
  </si>
  <si>
    <t>応相談</t>
  </si>
  <si>
    <t>ハイエース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</si>
</sst>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104206</xdr:colOff>
      <xdr:row>76</xdr:row>
      <xdr:rowOff>205709</xdr:rowOff>
    </xdr:from>
    <xdr:to>
      <xdr:col>8</xdr:col>
      <xdr:colOff>151081</xdr:colOff>
      <xdr:row>79</xdr:row>
      <xdr:rowOff>144882</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262083" y="24620261"/>
          <a:ext cx="873573" cy="667027"/>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a:t>
            </a:r>
            <a:r>
              <a:rPr kumimoji="1" lang="ja-JP" altLang="en-US" sz="1400" b="1"/>
              <a:t>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3</xdr:col>
      <xdr:colOff>212791</xdr:colOff>
      <xdr:row>68</xdr:row>
      <xdr:rowOff>138823</xdr:rowOff>
    </xdr:from>
    <xdr:to>
      <xdr:col>9</xdr:col>
      <xdr:colOff>15875</xdr:colOff>
      <xdr:row>76</xdr:row>
      <xdr:rowOff>104992</xdr:rowOff>
    </xdr:to>
    <xdr:sp macro="" textlink="">
      <xdr:nvSpPr>
        <xdr:cNvPr id="96" name="正方形/長方形 95">
          <a:extLst>
            <a:ext uri="{FF2B5EF4-FFF2-40B4-BE49-F238E27FC236}">
              <a16:creationId xmlns:a16="http://schemas.microsoft.com/office/drawing/2014/main" id="{9DD03336-CF27-44A9-B5D6-23F7649C3416}"/>
            </a:ext>
          </a:extLst>
        </xdr:cNvPr>
        <xdr:cNvSpPr/>
      </xdr:nvSpPr>
      <xdr:spPr>
        <a:xfrm>
          <a:off x="1919354" y="22641636"/>
          <a:ext cx="4375084" cy="174416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algn="ctr"/>
          <a:r>
            <a:rPr kumimoji="1" lang="ja-JP" altLang="en-US" sz="2400"/>
            <a:t>（フロア使用時）</a:t>
          </a:r>
        </a:p>
      </xdr:txBody>
    </xdr:sp>
    <xdr:clientData/>
  </xdr:twoCellAnchor>
  <xdr:twoCellAnchor>
    <xdr:from>
      <xdr:col>3</xdr:col>
      <xdr:colOff>74735</xdr:colOff>
      <xdr:row>80</xdr:row>
      <xdr:rowOff>19375</xdr:rowOff>
    </xdr:from>
    <xdr:to>
      <xdr:col>8</xdr:col>
      <xdr:colOff>754937</xdr:colOff>
      <xdr:row>94</xdr:row>
      <xdr:rowOff>167628</xdr:rowOff>
    </xdr:to>
    <xdr:sp macro="" textlink="">
      <xdr:nvSpPr>
        <xdr:cNvPr id="97" name="正方形/長方形 96">
          <a:extLst>
            <a:ext uri="{FF2B5EF4-FFF2-40B4-BE49-F238E27FC236}">
              <a16:creationId xmlns:a16="http://schemas.microsoft.com/office/drawing/2014/main" id="{429CE467-9A9B-4BFD-BF0C-95046C041A5F}"/>
            </a:ext>
          </a:extLst>
        </xdr:cNvPr>
        <xdr:cNvSpPr/>
      </xdr:nvSpPr>
      <xdr:spPr>
        <a:xfrm>
          <a:off x="1781298" y="25157438"/>
          <a:ext cx="4490202" cy="322800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xdr:col>
      <xdr:colOff>666750</xdr:colOff>
      <xdr:row>68</xdr:row>
      <xdr:rowOff>104794</xdr:rowOff>
    </xdr:from>
    <xdr:to>
      <xdr:col>3</xdr:col>
      <xdr:colOff>78320</xdr:colOff>
      <xdr:row>76</xdr:row>
      <xdr:rowOff>110076</xdr:rowOff>
    </xdr:to>
    <xdr:sp macro="" textlink="">
      <xdr:nvSpPr>
        <xdr:cNvPr id="98" name="テキスト ボックス 97">
          <a:extLst>
            <a:ext uri="{FF2B5EF4-FFF2-40B4-BE49-F238E27FC236}">
              <a16:creationId xmlns:a16="http://schemas.microsoft.com/office/drawing/2014/main" id="{2DBAE1E2-4F94-403B-8D6D-E98A22A69B37}"/>
            </a:ext>
          </a:extLst>
        </xdr:cNvPr>
        <xdr:cNvSpPr txBox="1"/>
      </xdr:nvSpPr>
      <xdr:spPr>
        <a:xfrm>
          <a:off x="849313" y="22607607"/>
          <a:ext cx="935570" cy="178328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206801</xdr:colOff>
      <xdr:row>60</xdr:row>
      <xdr:rowOff>71437</xdr:rowOff>
    </xdr:from>
    <xdr:to>
      <xdr:col>9</xdr:col>
      <xdr:colOff>0</xdr:colOff>
      <xdr:row>67</xdr:row>
      <xdr:rowOff>182278</xdr:rowOff>
    </xdr:to>
    <xdr:sp macro="" textlink="">
      <xdr:nvSpPr>
        <xdr:cNvPr id="99" name="正方形/長方形 98">
          <a:extLst>
            <a:ext uri="{FF2B5EF4-FFF2-40B4-BE49-F238E27FC236}">
              <a16:creationId xmlns:a16="http://schemas.microsoft.com/office/drawing/2014/main" id="{1113BB5B-68C6-4FF9-BFD3-9E1C516EB316}"/>
            </a:ext>
          </a:extLst>
        </xdr:cNvPr>
        <xdr:cNvSpPr/>
      </xdr:nvSpPr>
      <xdr:spPr>
        <a:xfrm>
          <a:off x="1913364" y="20748625"/>
          <a:ext cx="4365199" cy="171421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algn="ctr"/>
          <a:r>
            <a:rPr kumimoji="1" lang="ja-JP" altLang="en-US" sz="2400"/>
            <a:t>（舞台使用時）</a:t>
          </a:r>
        </a:p>
      </xdr:txBody>
    </xdr:sp>
    <xdr:clientData/>
  </xdr:twoCellAnchor>
  <xdr:twoCellAnchor>
    <xdr:from>
      <xdr:col>9</xdr:col>
      <xdr:colOff>123120</xdr:colOff>
      <xdr:row>68</xdr:row>
      <xdr:rowOff>134747</xdr:rowOff>
    </xdr:from>
    <xdr:to>
      <xdr:col>10</xdr:col>
      <xdr:colOff>296690</xdr:colOff>
      <xdr:row>76</xdr:row>
      <xdr:rowOff>140029</xdr:rowOff>
    </xdr:to>
    <xdr:sp macro="" textlink="">
      <xdr:nvSpPr>
        <xdr:cNvPr id="100" name="テキスト ボックス 99">
          <a:extLst>
            <a:ext uri="{FF2B5EF4-FFF2-40B4-BE49-F238E27FC236}">
              <a16:creationId xmlns:a16="http://schemas.microsoft.com/office/drawing/2014/main" id="{C1814CEA-1C66-417D-B225-21F0FD6979CA}"/>
            </a:ext>
          </a:extLst>
        </xdr:cNvPr>
        <xdr:cNvSpPr txBox="1"/>
      </xdr:nvSpPr>
      <xdr:spPr>
        <a:xfrm>
          <a:off x="6401683" y="22637560"/>
          <a:ext cx="935570" cy="178328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8</xdr:col>
      <xdr:colOff>14354</xdr:colOff>
      <xdr:row>68</xdr:row>
      <xdr:rowOff>154698</xdr:rowOff>
    </xdr:from>
    <xdr:to>
      <xdr:col>8</xdr:col>
      <xdr:colOff>692088</xdr:colOff>
      <xdr:row>76</xdr:row>
      <xdr:rowOff>113391</xdr:rowOff>
    </xdr:to>
    <xdr:grpSp>
      <xdr:nvGrpSpPr>
        <xdr:cNvPr id="101" name="グループ化 100">
          <a:extLst>
            <a:ext uri="{FF2B5EF4-FFF2-40B4-BE49-F238E27FC236}">
              <a16:creationId xmlns:a16="http://schemas.microsoft.com/office/drawing/2014/main" id="{EC77408F-A349-4EED-8A03-3D2726ECC139}"/>
            </a:ext>
          </a:extLst>
        </xdr:cNvPr>
        <xdr:cNvGrpSpPr/>
      </xdr:nvGrpSpPr>
      <xdr:grpSpPr>
        <a:xfrm>
          <a:off x="5998929" y="22628306"/>
          <a:ext cx="677734" cy="1899637"/>
          <a:chOff x="5321905" y="13014477"/>
          <a:chExt cx="677334" cy="1439333"/>
        </a:xfrm>
      </xdr:grpSpPr>
      <xdr:cxnSp macro="">
        <xdr:nvCxnSpPr>
          <xdr:cNvPr id="102" name="直線矢印コネクタ 101">
            <a:extLst>
              <a:ext uri="{FF2B5EF4-FFF2-40B4-BE49-F238E27FC236}">
                <a16:creationId xmlns:a16="http://schemas.microsoft.com/office/drawing/2014/main" id="{198F1C28-17FE-A595-E8B3-99C55C08C5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3" name="テキスト ボックス 102">
            <a:extLst>
              <a:ext uri="{FF2B5EF4-FFF2-40B4-BE49-F238E27FC236}">
                <a16:creationId xmlns:a16="http://schemas.microsoft.com/office/drawing/2014/main" id="{B74F57B6-1B6D-56E2-BE59-722940BAD1D5}"/>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6</a:t>
            </a:r>
            <a:r>
              <a:rPr kumimoji="1" lang="ja-JP" altLang="en-US" sz="1100" b="1"/>
              <a:t>ｍ</a:t>
            </a:r>
          </a:p>
        </xdr:txBody>
      </xdr:sp>
    </xdr:grpSp>
    <xdr:clientData/>
  </xdr:twoCellAnchor>
  <xdr:twoCellAnchor>
    <xdr:from>
      <xdr:col>3</xdr:col>
      <xdr:colOff>196916</xdr:colOff>
      <xdr:row>74</xdr:row>
      <xdr:rowOff>202323</xdr:rowOff>
    </xdr:from>
    <xdr:to>
      <xdr:col>9</xdr:col>
      <xdr:colOff>0</xdr:colOff>
      <xdr:row>76</xdr:row>
      <xdr:rowOff>127000</xdr:rowOff>
    </xdr:to>
    <xdr:grpSp>
      <xdr:nvGrpSpPr>
        <xdr:cNvPr id="104" name="グループ化 103">
          <a:extLst>
            <a:ext uri="{FF2B5EF4-FFF2-40B4-BE49-F238E27FC236}">
              <a16:creationId xmlns:a16="http://schemas.microsoft.com/office/drawing/2014/main" id="{51B78B09-9577-4D41-8B61-34472F640D15}"/>
            </a:ext>
          </a:extLst>
        </xdr:cNvPr>
        <xdr:cNvGrpSpPr/>
      </xdr:nvGrpSpPr>
      <xdr:grpSpPr>
        <a:xfrm>
          <a:off x="2048001" y="24131639"/>
          <a:ext cx="4763273" cy="409913"/>
          <a:chOff x="1076477" y="14921176"/>
          <a:chExt cx="4160761" cy="339493"/>
        </a:xfrm>
      </xdr:grpSpPr>
      <xdr:cxnSp macro="">
        <xdr:nvCxnSpPr>
          <xdr:cNvPr id="105" name="直線矢印コネクタ 104">
            <a:extLst>
              <a:ext uri="{FF2B5EF4-FFF2-40B4-BE49-F238E27FC236}">
                <a16:creationId xmlns:a16="http://schemas.microsoft.com/office/drawing/2014/main" id="{98E8DFCD-0115-9D20-A26A-39A44468669E}"/>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6" name="テキスト ボックス 105">
            <a:extLst>
              <a:ext uri="{FF2B5EF4-FFF2-40B4-BE49-F238E27FC236}">
                <a16:creationId xmlns:a16="http://schemas.microsoft.com/office/drawing/2014/main" id="{5F4F49F0-A768-8019-FF24-BC9DDC9D9841}"/>
              </a:ext>
            </a:extLst>
          </xdr:cNvPr>
          <xdr:cNvSpPr txBox="1"/>
        </xdr:nvSpPr>
        <xdr:spPr>
          <a:xfrm>
            <a:off x="2794000" y="14921176"/>
            <a:ext cx="1056317" cy="33949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a:t>
            </a:r>
            <a:r>
              <a:rPr kumimoji="1" lang="en-US" altLang="ja-JP" sz="1100" b="1"/>
              <a:t>5</a:t>
            </a:r>
            <a:r>
              <a:rPr kumimoji="1" lang="ja-JP" altLang="en-US" sz="1100" b="1"/>
              <a:t>ｍ</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J87" sqref="J8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586</v>
      </c>
      <c r="D2" s="27" t="s">
        <v>5</v>
      </c>
      <c r="E2" s="29" t="str">
        <f>VLOOKUP($C$2,'R7_制作団体一覧'!A:H,2,FALSE)</f>
        <v>音楽</v>
      </c>
      <c r="F2" s="26" t="s">
        <v>2</v>
      </c>
      <c r="G2" s="30" t="str">
        <f>VLOOKUP($C$2,'R7_制作団体一覧'!A:H,3,FALSE)</f>
        <v>オーケストラ等</v>
      </c>
      <c r="H2" s="27" t="s">
        <v>20</v>
      </c>
      <c r="I2" s="29" t="str">
        <f>VLOOKUP($C$2,'R7_制作団体一覧'!A:H,5,FALSE)</f>
        <v>C区分</v>
      </c>
      <c r="J2" s="27" t="s">
        <v>3</v>
      </c>
      <c r="K2" s="29" t="str">
        <f>VLOOKUP($C$2,'R7_制作団体一覧'!A:H,6,FALSE)</f>
        <v>C</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シエナ・ウインド・オーケストラ</v>
      </c>
      <c r="D3" s="97"/>
      <c r="E3" s="97"/>
      <c r="F3" s="97"/>
      <c r="G3" s="27" t="s">
        <v>4</v>
      </c>
      <c r="H3" s="98" t="str">
        <f>VLOOKUP($C$2,'R7_制作団体一覧'!A:H,7,FALSE)</f>
        <v>一般社団法人ジャパン・シンフォニック・ウインズ</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8.5</v>
      </c>
      <c r="G10" s="51" t="s">
        <v>40</v>
      </c>
      <c r="H10" s="52" t="s">
        <v>42</v>
      </c>
      <c r="I10" s="53">
        <v>6</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613</v>
      </c>
      <c r="G12" s="114"/>
      <c r="H12" s="115" t="s">
        <v>45</v>
      </c>
      <c r="I12" s="116"/>
      <c r="J12" s="117" t="s">
        <v>613</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1</v>
      </c>
      <c r="G13" s="51" t="s">
        <v>40</v>
      </c>
      <c r="H13" s="49" t="s">
        <v>7</v>
      </c>
      <c r="I13" s="50">
        <v>1.8</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615</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616</v>
      </c>
      <c r="F17" s="124"/>
      <c r="G17" s="138" t="s">
        <v>53</v>
      </c>
      <c r="H17" s="139"/>
      <c r="I17" s="139"/>
      <c r="J17" s="47"/>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617</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1.88</v>
      </c>
      <c r="G19" s="63" t="s">
        <v>40</v>
      </c>
      <c r="H19" s="64" t="s">
        <v>55</v>
      </c>
      <c r="I19" s="62">
        <v>5.38</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9"/>
      <c r="E47" s="160"/>
      <c r="F47" s="161"/>
      <c r="G47" s="162"/>
      <c r="H47" s="161"/>
      <c r="I47" s="162"/>
      <c r="J47" s="161"/>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c r="D49" s="159"/>
      <c r="E49" s="160"/>
      <c r="F49" s="161"/>
      <c r="G49" s="162"/>
      <c r="H49" s="161"/>
      <c r="I49" s="162"/>
      <c r="J49" s="161"/>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1</v>
      </c>
      <c r="H55" s="177"/>
      <c r="I55" s="20" t="s">
        <v>7</v>
      </c>
      <c r="J55" s="176">
        <f>I13</f>
        <v>1.8</v>
      </c>
      <c r="K55" s="177"/>
      <c r="L55" s="19"/>
      <c r="M55" s="32"/>
      <c r="W55" s="32"/>
      <c r="X55" s="32"/>
      <c r="Y55" s="32"/>
    </row>
    <row r="56" spans="1:26" ht="16.899999999999999" customHeight="1" x14ac:dyDescent="0.15">
      <c r="A56" s="19"/>
      <c r="B56" s="172" t="s">
        <v>8</v>
      </c>
      <c r="C56" s="172"/>
      <c r="D56" s="172"/>
      <c r="E56" s="172"/>
      <c r="F56" s="172"/>
      <c r="G56" s="173" t="str">
        <f>E17</f>
        <v>応相談</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N9" sqref="AN9"/>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K134</v>
      </c>
      <c r="B3" s="71" t="str">
        <f>①会場条件に係るヒアリングシート!E2</f>
        <v>音楽</v>
      </c>
      <c r="C3" s="71" t="str">
        <f>①会場条件に係るヒアリングシート!G2</f>
        <v>オーケストラ等</v>
      </c>
      <c r="D3" s="71" t="str">
        <f>①会場条件に係るヒアリングシート!I2</f>
        <v>C区分</v>
      </c>
      <c r="E3" s="71" t="str">
        <f>①会場条件に係るヒアリングシート!K2</f>
        <v>C</v>
      </c>
      <c r="F3" s="71" t="str">
        <f>①会場条件に係るヒアリングシート!C3</f>
        <v>シエナ・ウインド・オーケストラ</v>
      </c>
      <c r="G3" s="71" t="str">
        <f>①会場条件に係るヒアリングシート!H3</f>
        <v>一般社団法人ジャパン・シンフォニック・ウインズ</v>
      </c>
      <c r="H3" s="71" t="str">
        <f>①会場条件に係るヒアリングシート!E9</f>
        <v>2F以上応相談</v>
      </c>
      <c r="I3" s="71">
        <f>①会場条件に係るヒアリングシート!J9</f>
        <v>0</v>
      </c>
      <c r="J3" s="71">
        <f>①会場条件に係るヒアリングシート!F10</f>
        <v>8.5</v>
      </c>
      <c r="K3" s="71">
        <f>①会場条件に係るヒアリングシート!I10</f>
        <v>6</v>
      </c>
      <c r="L3" s="71">
        <f>①会場条件に係るヒアリングシート!F11</f>
        <v>0</v>
      </c>
      <c r="M3" s="71" t="str">
        <f>①会場条件に係るヒアリングシート!F12</f>
        <v>可</v>
      </c>
      <c r="N3" s="71" t="str">
        <f>①会場条件に係るヒアリングシート!J12</f>
        <v>可</v>
      </c>
      <c r="O3" s="71">
        <f>①会場条件に係るヒアリングシート!F13</f>
        <v>1</v>
      </c>
      <c r="P3" s="71">
        <f>①会場条件に係るヒアリングシート!I13</f>
        <v>1.8</v>
      </c>
      <c r="Q3" s="71" t="str">
        <f>①会場条件に係るヒアリングシート!E14</f>
        <v>不要</v>
      </c>
      <c r="R3" s="71" t="str">
        <f>①会場条件に係るヒアリングシート!J14</f>
        <v>なくても良い</v>
      </c>
      <c r="S3" s="71" t="str">
        <f>①会場条件に係るヒアリングシート!E15</f>
        <v>使わない</v>
      </c>
      <c r="T3" s="71">
        <f>①会場条件に係るヒアリングシート!J15</f>
        <v>0</v>
      </c>
      <c r="U3" s="71">
        <f>①会場条件に係るヒアリングシート!J16</f>
        <v>0</v>
      </c>
      <c r="V3" s="71" t="str">
        <f>①会場条件に係るヒアリングシート!E17</f>
        <v>応相談</v>
      </c>
      <c r="W3" s="71">
        <f>①会場条件に係るヒアリングシート!J17</f>
        <v>0</v>
      </c>
      <c r="X3" s="71" t="str">
        <f>①会場条件に係るヒアリングシート!E18</f>
        <v>ハイエース</v>
      </c>
      <c r="Y3" s="71">
        <f>①会場条件に係るヒアリングシート!H18</f>
        <v>1</v>
      </c>
      <c r="Z3" s="71">
        <f>①会場条件に係るヒアリングシート!F19</f>
        <v>1.88</v>
      </c>
      <c r="AA3" s="71">
        <f>①会場条件に係るヒアリングシート!I19</f>
        <v>5.38</v>
      </c>
      <c r="AB3" s="71">
        <f>①会場条件に係るヒアリングシート!E20</f>
        <v>0</v>
      </c>
      <c r="AC3" s="71" t="str">
        <f>①会場条件に係るヒアリングシート!E25</f>
        <v>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2024-11-19T04:21:47Z</cp:lastPrinted>
  <dcterms:created xsi:type="dcterms:W3CDTF">2017-09-27T00:12:11Z</dcterms:created>
  <dcterms:modified xsi:type="dcterms:W3CDTF">2024-12-11T07:52:51Z</dcterms:modified>
</cp:coreProperties>
</file>