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C3"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F3" i="15"/>
  <c r="K2" i="21"/>
  <c r="E3" i="15" s="1"/>
  <c r="I2" i="21"/>
  <c r="D3" i="15" s="1"/>
  <c r="G2" i="21"/>
  <c r="C3" i="15" s="1"/>
  <c r="E2" i="21"/>
  <c r="B3" i="15" s="1"/>
</calcChain>
</file>

<file path=xl/sharedStrings.xml><?xml version="1.0" encoding="utf-8"?>
<sst xmlns="http://schemas.openxmlformats.org/spreadsheetml/2006/main" count="1468" uniqueCount="624">
  <si>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</si>
  <si>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</si>
  <si>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</si>
  <si>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</si>
  <si>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</si>
  <si>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</si>
  <si>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</si>
  <si>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</si>
  <si>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</si>
  <si>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</si>
  <si>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</si>
  <si>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</si>
  <si>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</si>
  <si>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</si>
  <si>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</si>
  <si>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</si>
  <si>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</si>
  <si>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</si>
  <si>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</si>
  <si>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</si>
  <si>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</si>
  <si>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</si>
  <si>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</si>
  <si>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</si>
  <si>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</si>
  <si>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</si>
  <si>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</si>
  <si>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</si>
  <si>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</si>
  <si>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</si>
  <si>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</si>
  <si>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</si>
  <si>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</si>
  <si>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</si>
  <si>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</si>
  <si>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</si>
  <si>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</si>
  <si>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</si>
  <si>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</si>
  <si>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</si>
  <si>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</si>
  <si>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</si>
  <si>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</si>
  <si>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</si>
  <si>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</si>
  <si>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</si>
  <si>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</si>
  <si>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</si>
  <si>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</si>
  <si>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</si>
  <si>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</si>
  <si>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</si>
  <si>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</si>
  <si>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</si>
  <si>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</si>
  <si>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</si>
  <si>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</si>
  <si>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</si>
  <si>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</si>
  <si>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</si>
  <si>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</si>
  <si>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</si>
  <si>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</si>
  <si>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</si>
  <si>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</si>
  <si>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</si>
  <si>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</si>
  <si>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</si>
  <si>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</si>
  <si>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</si>
  <si>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</si>
  <si>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</si>
  <si>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</si>
  <si>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</si>
  <si>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</si>
  <si>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</si>
  <si>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</si>
  <si>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</si>
  <si>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</si>
  <si>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</si>
  <si>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</si>
  <si>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</si>
  <si>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</si>
  <si>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</si>
  <si>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</si>
  <si>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</si>
  <si>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</si>
  <si>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</si>
  <si>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</si>
  <si>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</si>
  <si>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</si>
  <si>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</si>
  <si>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</si>
  <si>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</si>
  <si>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</si>
  <si>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</si>
  <si>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</si>
  <si>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</si>
  <si>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</si>
  <si>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</si>
  <si>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</si>
  <si>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</si>
  <si>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</si>
  <si>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</si>
  <si>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</si>
  <si>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</si>
  <si>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</si>
  <si>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</si>
  <si>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</si>
  <si>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</si>
  <si>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</si>
  <si>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</si>
  <si>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</si>
  <si>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</si>
  <si>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</si>
  <si>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</si>
  <si>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</si>
  <si>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</si>
  <si>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</si>
  <si>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</si>
  <si>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</si>
  <si>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</si>
  <si>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</si>
  <si>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</si>
  <si>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</si>
  <si>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</si>
  <si>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</si>
  <si>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</si>
  <si>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</si>
  <si>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</si>
  <si>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</si>
  <si>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</si>
  <si>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</si>
  <si>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</si>
  <si>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</si>
  <si>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</si>
  <si>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</si>
  <si>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</si>
  <si>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</si>
  <si>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</si>
  <si>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</si>
  <si>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</si>
  <si>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</si>
  <si>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</si>
  <si>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</si>
  <si>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</si>
  <si>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</si>
  <si>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</si>
  <si>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</si>
  <si>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</si>
  <si>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</si>
  <si>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</si>
  <si>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</si>
  <si>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</si>
  <si>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</si>
  <si>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</si>
  <si>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</si>
  <si>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</si>
  <si>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</si>
  <si>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</si>
  <si>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</si>
  <si>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</si>
  <si>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</si>
  <si>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</si>
  <si>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</si>
  <si>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</si>
  <si>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</si>
  <si>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</si>
  <si>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</si>
  <si>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</si>
  <si>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</si>
  <si>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</si>
  <si>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</si>
  <si>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</si>
  <si>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</si>
  <si>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</si>
  <si>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</si>
  <si>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</si>
  <si>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</si>
  <si>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</si>
  <si>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</si>
  <si>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</si>
  <si>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</si>
  <si>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</si>
  <si>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</si>
  <si>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</si>
  <si>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</si>
  <si>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</si>
  <si>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</si>
  <si>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</si>
  <si>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</si>
  <si>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</si>
  <si>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</si>
  <si>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</si>
  <si>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</si>
  <si>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</si>
  <si>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</si>
  <si>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</si>
  <si>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</si>
  <si>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</si>
  <si>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</si>
  <si>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</si>
  <si>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</si>
  <si>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</si>
  <si>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</si>
  <si>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</si>
  <si>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</si>
  <si>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</si>
  <si>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</si>
  <si>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</si>
  <si>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</si>
  <si>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</si>
  <si>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</si>
  <si>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</si>
  <si>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</si>
  <si>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</si>
  <si>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</si>
  <si>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</si>
  <si>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</si>
  <si>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</si>
  <si>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</si>
  <si>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</si>
  <si>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</si>
  <si>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</si>
  <si>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</si>
  <si>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</si>
  <si>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</si>
  <si>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</si>
  <si>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</si>
  <si>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</si>
  <si>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</si>
  <si>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</si>
  <si>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</si>
  <si>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</si>
  <si>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</si>
  <si>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</si>
  <si>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</si>
  <si>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</si>
  <si>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</si>
  <si>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</si>
  <si>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</si>
  <si>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</si>
  <si>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</si>
  <si>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</si>
  <si>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</si>
  <si>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</si>
  <si>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</si>
  <si>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</si>
  <si>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</si>
  <si>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</si>
  <si>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</si>
  <si>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</si>
  <si>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</si>
  <si>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</si>
  <si>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</si>
  <si>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</si>
  <si>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</si>
  <si>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</si>
  <si>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</si>
  <si>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</si>
  <si>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</si>
  <si>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</si>
  <si>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</si>
  <si>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</si>
  <si>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</si>
  <si>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</si>
  <si>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</si>
  <si>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</si>
  <si>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</si>
  <si>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</si>
  <si>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</si>
  <si>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</si>
  <si>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</si>
  <si>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</si>
  <si>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</si>
  <si>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</si>
  <si>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</si>
  <si>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</si>
  <si>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</si>
  <si>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</si>
  <si>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</si>
  <si>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</si>
  <si>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</si>
  <si>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</si>
  <si>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</si>
  <si>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</si>
  <si>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</si>
  <si>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</si>
  <si>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</si>
  <si>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</si>
  <si>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</si>
  <si>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</si>
  <si>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</si>
  <si>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</si>
  <si>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</si>
  <si>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</si>
  <si>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</si>
  <si>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</si>
  <si>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</si>
  <si>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</si>
  <si>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</si>
  <si>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</si>
  <si>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</si>
  <si>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</si>
  <si>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</si>
  <si>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</si>
  <si>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</si>
  <si>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</si>
  <si>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</si>
  <si>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</si>
  <si>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</si>
  <si>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</si>
  <si>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</si>
  <si>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</si>
  <si>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</si>
  <si>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</si>
  <si>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</si>
  <si>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</si>
  <si>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</si>
  <si>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</si>
  <si>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</si>
  <si>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</si>
  <si>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</si>
  <si>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</si>
  <si>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</si>
  <si>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</si>
  <si>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</si>
  <si>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</si>
  <si>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</si>
  <si>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</si>
  <si>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</si>
  <si>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</si>
  <si>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</si>
  <si>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</si>
  <si>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</si>
  <si>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</si>
  <si>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</si>
  <si>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</si>
  <si>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</si>
  <si>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</si>
  <si>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</si>
  <si>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</si>
  <si>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</si>
  <si>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</si>
  <si>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</si>
  <si>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</si>
  <si>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</si>
  <si>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</si>
  <si>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</si>
  <si>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</si>
  <si>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</si>
  <si>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</si>
  <si>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</si>
  <si>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</si>
  <si>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</si>
  <si>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</si>
  <si>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</si>
  <si>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</si>
  <si>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</si>
  <si>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</si>
  <si>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</si>
  <si>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</si>
  <si>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</si>
  <si>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</si>
  <si>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</si>
  <si>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</si>
  <si>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</si>
  <si>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</si>
  <si>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</si>
  <si>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</si>
  <si>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</si>
  <si>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</si>
  <si>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</si>
  <si>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</si>
  <si>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</si>
  <si>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</si>
  <si>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</si>
  <si>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</si>
  <si>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</si>
  <si>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</si>
  <si>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</si>
  <si>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</si>
  <si>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</si>
  <si>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</si>
  <si>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</si>
  <si>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</si>
  <si>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</si>
  <si>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</si>
  <si>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</si>
  <si>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</si>
  <si>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</si>
  <si>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</si>
  <si>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</si>
  <si>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</si>
  <si>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</si>
  <si>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</si>
  <si>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</si>
  <si>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</si>
  <si>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</si>
  <si>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</si>
  <si>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</si>
  <si>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</si>
  <si>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</si>
  <si>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</si>
  <si>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</si>
  <si>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</si>
  <si>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</si>
  <si>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</si>
  <si>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</si>
  <si>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</si>
  <si>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</si>
  <si>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</si>
  <si>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</si>
  <si>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</si>
  <si>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</si>
  <si>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</si>
  <si>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</si>
  <si>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</si>
  <si>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</si>
  <si>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</si>
  <si>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</si>
  <si>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</si>
  <si>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</si>
  <si>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</si>
  <si>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</si>
  <si>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</si>
  <si>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</si>
  <si>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</si>
  <si>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</si>
  <si>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</si>
  <si>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</si>
  <si>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</si>
  <si>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</si>
  <si>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</si>
  <si>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</si>
  <si>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</si>
  <si>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</si>
  <si>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</si>
  <si>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</si>
  <si>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</si>
  <si>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</si>
  <si>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</si>
  <si>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</si>
  <si>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</si>
  <si>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</si>
  <si>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</si>
  <si>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</si>
  <si>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</si>
  <si>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</si>
  <si>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</si>
  <si>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</si>
  <si>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</si>
  <si>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</si>
  <si>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</si>
  <si>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</si>
  <si>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</si>
  <si>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</si>
  <si>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</si>
  <si>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</si>
  <si>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</si>
  <si>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</si>
  <si>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</si>
  <si>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</si>
  <si>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</si>
  <si>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</si>
  <si>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</si>
  <si>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</si>
  <si>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</si>
  <si>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</si>
  <si>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</si>
  <si>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</si>
  <si>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</si>
  <si>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</si>
  <si>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</si>
  <si>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</si>
  <si>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</si>
  <si>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</si>
  <si>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</si>
  <si>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</si>
  <si>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</si>
  <si>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</si>
  <si>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</si>
  <si>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</si>
  <si>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</si>
  <si>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</si>
  <si>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</si>
  <si>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</si>
  <si>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</si>
  <si>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</si>
  <si>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</si>
  <si>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</si>
  <si>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</si>
  <si>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</si>
  <si>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</si>
  <si>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</si>
  <si>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</si>
  <si>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</si>
  <si>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</si>
  <si>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</si>
  <si>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</si>
  <si>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</si>
  <si>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</si>
  <si>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</si>
  <si>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</si>
  <si>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</si>
  <si>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</si>
  <si>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</si>
  <si>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</si>
  <si>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</si>
  <si>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</si>
  <si>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</si>
  <si>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</si>
  <si>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</si>
  <si>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</si>
  <si>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</si>
  <si>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</si>
  <si>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</si>
  <si>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</si>
  <si>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</si>
  <si>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</si>
  <si>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</si>
  <si>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</si>
  <si>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</si>
  <si>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</si>
  <si>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</si>
  <si>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</si>
  <si>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</si>
  <si>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</si>
  <si>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</si>
  <si>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</si>
  <si>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</si>
  <si>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</si>
  <si>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</si>
  <si>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</si>
  <si>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</si>
  <si>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</si>
  <si>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</si>
  <si>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</si>
  <si>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</si>
  <si>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</si>
  <si>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</si>
  <si>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</si>
  <si>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</si>
  <si>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</si>
  <si>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</si>
  <si>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</si>
  <si>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</si>
  <si>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</si>
  <si>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</si>
  <si>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</si>
  <si>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</si>
  <si>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</si>
  <si>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</si>
  <si>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</si>
  <si>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</si>
  <si>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</si>
  <si>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</si>
  <si>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</si>
  <si>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</si>
  <si>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</si>
  <si>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</si>
  <si>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</si>
  <si>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</si>
  <si>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</si>
  <si>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</si>
  <si>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</si>
  <si>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</si>
  <si>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</si>
  <si>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</si>
  <si>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</si>
  <si>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</si>
  <si>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</si>
  <si>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</si>
  <si>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</si>
  <si>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</si>
  <si>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</si>
  <si>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</si>
  <si>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</si>
  <si>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</si>
  <si>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</si>
  <si>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</si>
  <si>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</si>
  <si>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</si>
  <si>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</si>
  <si>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</si>
  <si>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</si>
  <si>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</si>
  <si>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</si>
  <si>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</si>
  <si>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</si>
  <si>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</si>
  <si>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</si>
  <si>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</si>
  <si>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</si>
  <si>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</si>
  <si>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</si>
  <si>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</si>
  <si>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</si>
  <si>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</si>
  <si>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</si>
  <si>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</si>
  <si>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</si>
  <si>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</si>
  <si>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</si>
  <si>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</si>
  <si>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</si>
  <si>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</si>
  <si>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</si>
  <si>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</si>
  <si>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</si>
  <si>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</si>
  <si>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</si>
  <si>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</si>
  <si>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指定なし</t>
    <rPh sb="0" eb="2">
      <t xml:space="preserve">シテイナシ </t>
    </rPh>
    <phoneticPr fontId="1"/>
  </si>
  <si>
    <t>可</t>
  </si>
  <si>
    <t>7割程度必要</t>
  </si>
  <si>
    <t>有無さえ分ればよい</t>
  </si>
  <si>
    <t>必ず使う</t>
  </si>
  <si>
    <t>応相談</t>
  </si>
  <si>
    <t>ハイエース</t>
  </si>
  <si>
    <t>制限なし</t>
  </si>
  <si>
    <t>ピアノの調律から半年以上経過している場合、
本公演までに調律していただくことは可能でしょうか。</t>
    <phoneticPr fontId="1"/>
  </si>
  <si>
    <t>校時表(時間割表)がございましたら、写真か文字情報でお伝えください。</t>
    <rPh sb="0" eb="3">
      <t xml:space="preserve">コウジヒョウ </t>
    </rPh>
    <rPh sb="4" eb="7">
      <t xml:space="preserve">ジカンワリ </t>
    </rPh>
    <rPh sb="7" eb="8">
      <t xml:space="preserve">ヒョウ </t>
    </rPh>
    <rPh sb="18" eb="20">
      <t xml:space="preserve">シャシンカ </t>
    </rPh>
    <rPh sb="21" eb="25">
      <t xml:space="preserve">モジジョウホウ </t>
    </rPh>
    <phoneticPr fontId="1"/>
  </si>
  <si>
    <t>体育館近くに、飲食可能な控室(15名程度)・着付け用の控室の2部屋をご用意いただけますでしょうか。</t>
    <rPh sb="18" eb="20">
      <t xml:space="preserve">テイド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</si>
</sst>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50800</xdr:colOff>
      <xdr:row>75</xdr:row>
      <xdr:rowOff>11128</xdr:rowOff>
    </xdr:from>
    <xdr:to>
      <xdr:col>9</xdr:col>
      <xdr:colOff>336550</xdr:colOff>
      <xdr:row>95</xdr:row>
      <xdr:rowOff>74083</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902883" y="24172878"/>
          <a:ext cx="5238750" cy="478312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59</xdr:row>
      <xdr:rowOff>81280</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03035" y="20441920"/>
          <a:ext cx="4644965" cy="215952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356618</xdr:colOff>
      <xdr:row>72</xdr:row>
      <xdr:rowOff>42831</xdr:rowOff>
    </xdr:from>
    <xdr:to>
      <xdr:col>8</xdr:col>
      <xdr:colOff>403493</xdr:colOff>
      <xdr:row>74</xdr:row>
      <xdr:rowOff>206794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514495" y="23486911"/>
          <a:ext cx="873573" cy="649199"/>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7</xdr:col>
      <xdr:colOff>171834</xdr:colOff>
      <xdr:row>69</xdr:row>
      <xdr:rowOff>43510</xdr:rowOff>
    </xdr:from>
    <xdr:to>
      <xdr:col>8</xdr:col>
      <xdr:colOff>704574</xdr:colOff>
      <xdr:row>71</xdr:row>
      <xdr:rowOff>185712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12794" y="22771430"/>
          <a:ext cx="1355700" cy="6298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2</xdr:col>
      <xdr:colOff>211815</xdr:colOff>
      <xdr:row>69</xdr:row>
      <xdr:rowOff>20320</xdr:rowOff>
    </xdr:from>
    <xdr:to>
      <xdr:col>3</xdr:col>
      <xdr:colOff>20321</xdr:colOff>
      <xdr:row>69</xdr:row>
      <xdr:rowOff>222416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1237975" y="22748240"/>
          <a:ext cx="63146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127221</xdr:colOff>
      <xdr:row>68</xdr:row>
      <xdr:rowOff>162560</xdr:rowOff>
    </xdr:from>
    <xdr:to>
      <xdr:col>9</xdr:col>
      <xdr:colOff>758688</xdr:colOff>
      <xdr:row>69</xdr:row>
      <xdr:rowOff>124129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6914101" y="22646640"/>
          <a:ext cx="63146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2</xdr:col>
      <xdr:colOff>386080</xdr:colOff>
      <xdr:row>69</xdr:row>
      <xdr:rowOff>233343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412240" y="2296126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7</xdr:col>
      <xdr:colOff>202314</xdr:colOff>
      <xdr:row>65</xdr:row>
      <xdr:rowOff>165430</xdr:rowOff>
    </xdr:from>
    <xdr:to>
      <xdr:col>8</xdr:col>
      <xdr:colOff>735054</xdr:colOff>
      <xdr:row>68</xdr:row>
      <xdr:rowOff>73952</xdr:rowOff>
    </xdr:to>
    <xdr:sp macro="" textlink="">
      <xdr:nvSpPr>
        <xdr:cNvPr id="96" name="テキスト ボックス 95">
          <a:extLst>
            <a:ext uri="{FF2B5EF4-FFF2-40B4-BE49-F238E27FC236}">
              <a16:creationId xmlns:a16="http://schemas.microsoft.com/office/drawing/2014/main" id="{6002683D-6A0A-B44F-B628-D93D823DF0FA}"/>
            </a:ext>
          </a:extLst>
        </xdr:cNvPr>
        <xdr:cNvSpPr txBox="1"/>
      </xdr:nvSpPr>
      <xdr:spPr>
        <a:xfrm>
          <a:off x="5343274" y="21928150"/>
          <a:ext cx="1355700" cy="6298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2">
                  <a:lumMod val="25000"/>
                </a:schemeClr>
              </a:solidFill>
            </a:rPr>
            <a:t>(</a:t>
          </a:r>
          <a:r>
            <a:rPr kumimoji="1" lang="ja-JP" altLang="en-US" sz="1200" b="1">
              <a:solidFill>
                <a:schemeClr val="bg2">
                  <a:lumMod val="25000"/>
                </a:schemeClr>
              </a:solidFill>
            </a:rPr>
            <a:t>ピアノを下に</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下ろせない場合</a:t>
          </a:r>
          <a:r>
            <a:rPr kumimoji="1" lang="en-US" altLang="ja-JP" sz="1200" b="1">
              <a:solidFill>
                <a:schemeClr val="bg2">
                  <a:lumMod val="25000"/>
                </a:schemeClr>
              </a:solidFill>
            </a:rPr>
            <a:t>)</a:t>
          </a:r>
          <a:endParaRPr kumimoji="1" lang="ja-JP" altLang="en-US" sz="1200" b="1">
            <a:solidFill>
              <a:schemeClr val="bg2">
                <a:lumMod val="25000"/>
              </a:schemeClr>
            </a:solidFill>
          </a:endParaRPr>
        </a:p>
      </xdr:txBody>
    </xdr:sp>
    <xdr:clientData/>
  </xdr:twoCellAnchor>
  <xdr:twoCellAnchor>
    <xdr:from>
      <xdr:col>2</xdr:col>
      <xdr:colOff>607777</xdr:colOff>
      <xdr:row>64</xdr:row>
      <xdr:rowOff>71120</xdr:rowOff>
    </xdr:from>
    <xdr:to>
      <xdr:col>4</xdr:col>
      <xdr:colOff>651123</xdr:colOff>
      <xdr:row>65</xdr:row>
      <xdr:rowOff>121274</xdr:rowOff>
    </xdr:to>
    <xdr:grpSp>
      <xdr:nvGrpSpPr>
        <xdr:cNvPr id="97" name="グループ化 96">
          <a:extLst>
            <a:ext uri="{FF2B5EF4-FFF2-40B4-BE49-F238E27FC236}">
              <a16:creationId xmlns:a16="http://schemas.microsoft.com/office/drawing/2014/main" id="{AD9BBE06-E75D-BD47-9DC4-75F958A830FE}"/>
            </a:ext>
          </a:extLst>
        </xdr:cNvPr>
        <xdr:cNvGrpSpPr/>
      </xdr:nvGrpSpPr>
      <xdr:grpSpPr>
        <a:xfrm>
          <a:off x="1632164" y="21610200"/>
          <a:ext cx="1696742" cy="274800"/>
          <a:chOff x="13749130" y="11015869"/>
          <a:chExt cx="1540566" cy="275717"/>
        </a:xfrm>
      </xdr:grpSpPr>
      <xdr:cxnSp macro="">
        <xdr:nvCxnSpPr>
          <xdr:cNvPr id="98" name="直線矢印コネクタ 97">
            <a:extLst>
              <a:ext uri="{FF2B5EF4-FFF2-40B4-BE49-F238E27FC236}">
                <a16:creationId xmlns:a16="http://schemas.microsoft.com/office/drawing/2014/main" id="{D2184B1C-3590-F985-5707-72B2CF7A694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E65D1674-F9AF-B8AC-20C2-0B7A22A05485}"/>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7</xdr:col>
      <xdr:colOff>59137</xdr:colOff>
      <xdr:row>63</xdr:row>
      <xdr:rowOff>152400</xdr:rowOff>
    </xdr:from>
    <xdr:to>
      <xdr:col>9</xdr:col>
      <xdr:colOff>102483</xdr:colOff>
      <xdr:row>64</xdr:row>
      <xdr:rowOff>202554</xdr:rowOff>
    </xdr:to>
    <xdr:grpSp>
      <xdr:nvGrpSpPr>
        <xdr:cNvPr id="100" name="グループ化 99">
          <a:extLst>
            <a:ext uri="{FF2B5EF4-FFF2-40B4-BE49-F238E27FC236}">
              <a16:creationId xmlns:a16="http://schemas.microsoft.com/office/drawing/2014/main" id="{6ADB91BC-B5BA-3145-9952-CF1A6D2759EF}"/>
            </a:ext>
          </a:extLst>
        </xdr:cNvPr>
        <xdr:cNvGrpSpPr/>
      </xdr:nvGrpSpPr>
      <xdr:grpSpPr>
        <a:xfrm>
          <a:off x="5217014" y="21466834"/>
          <a:ext cx="1696743" cy="274800"/>
          <a:chOff x="13749130" y="11015869"/>
          <a:chExt cx="1540566" cy="275717"/>
        </a:xfrm>
      </xdr:grpSpPr>
      <xdr:cxnSp macro="">
        <xdr:nvCxnSpPr>
          <xdr:cNvPr id="101" name="直線矢印コネクタ 100">
            <a:extLst>
              <a:ext uri="{FF2B5EF4-FFF2-40B4-BE49-F238E27FC236}">
                <a16:creationId xmlns:a16="http://schemas.microsoft.com/office/drawing/2014/main" id="{86058A34-3264-DA3B-7893-4244EBFE9AD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D3D69E33-507E-FF13-D1B1-3C4A80747D41}"/>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oneCellAnchor>
    <xdr:from>
      <xdr:col>8</xdr:col>
      <xdr:colOff>751840</xdr:colOff>
      <xdr:row>69</xdr:row>
      <xdr:rowOff>141903</xdr:rowOff>
    </xdr:from>
    <xdr:ext cx="710644" cy="325730"/>
    <xdr:sp macro="" textlink="">
      <xdr:nvSpPr>
        <xdr:cNvPr id="103" name="テキスト ボックス 102">
          <a:extLst>
            <a:ext uri="{FF2B5EF4-FFF2-40B4-BE49-F238E27FC236}">
              <a16:creationId xmlns:a16="http://schemas.microsoft.com/office/drawing/2014/main" id="{EB826564-C397-7243-B5C6-8DEE52E3FC9A}"/>
            </a:ext>
          </a:extLst>
        </xdr:cNvPr>
        <xdr:cNvSpPr txBox="1"/>
      </xdr:nvSpPr>
      <xdr:spPr>
        <a:xfrm>
          <a:off x="6715760" y="2286982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57" zoomScale="106" zoomScaleNormal="106" zoomScaleSheetLayoutView="106" workbookViewId="0">
      <selection activeCell="G35" sqref="G35:K35"/>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204</v>
      </c>
      <c r="D2" s="27" t="s">
        <v>5</v>
      </c>
      <c r="E2" s="29" t="str">
        <f>VLOOKUP($C$2,'R7_制作団体一覧'!A:H,2,FALSE)</f>
        <v>音楽</v>
      </c>
      <c r="F2" s="26" t="s">
        <v>2</v>
      </c>
      <c r="G2" s="30" t="str">
        <f>VLOOKUP($C$2,'R7_制作団体一覧'!A:H,3,FALSE)</f>
        <v>音楽劇</v>
      </c>
      <c r="H2" s="27" t="s">
        <v>20</v>
      </c>
      <c r="I2" s="29" t="str">
        <f>VLOOKUP($C$2,'R7_制作団体一覧'!A:H,5,FALSE)</f>
        <v>C区分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堺シティオペラ 一般社団法人</v>
      </c>
      <c r="D3" s="97"/>
      <c r="E3" s="97"/>
      <c r="F3" s="97"/>
      <c r="G3" s="27" t="s">
        <v>4</v>
      </c>
      <c r="H3" s="98" t="str">
        <f>VLOOKUP($C$2,'R7_制作団体一覧'!A:H,7,FALSE)</f>
        <v>堺シティオペラ一般社団法人</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620</v>
      </c>
      <c r="F9" s="102"/>
      <c r="G9" s="103" t="s">
        <v>47</v>
      </c>
      <c r="H9" s="104"/>
      <c r="I9" s="104"/>
      <c r="J9" s="47">
        <v>60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6" t="s">
        <v>613</v>
      </c>
      <c r="G10" s="51" t="s">
        <v>40</v>
      </c>
      <c r="H10" s="52" t="s">
        <v>42</v>
      </c>
      <c r="I10" s="56" t="s">
        <v>613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618</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619</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5.3</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623</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621</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t="s">
        <v>622</v>
      </c>
      <c r="D35" s="170"/>
      <c r="E35" s="170"/>
      <c r="F35" s="170"/>
      <c r="G35" s="138"/>
      <c r="H35" s="139"/>
      <c r="I35" s="139"/>
      <c r="J35" s="139"/>
      <c r="K35" s="172"/>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7.100000000000001" customHeight="1" x14ac:dyDescent="0.15">
      <c r="A56" s="19"/>
      <c r="B56" s="173" t="s">
        <v>8</v>
      </c>
      <c r="C56" s="173"/>
      <c r="D56" s="173"/>
      <c r="E56" s="173"/>
      <c r="F56" s="173"/>
      <c r="G56" s="174" t="str">
        <f>E17</f>
        <v>応相談</v>
      </c>
      <c r="H56" s="174"/>
      <c r="I56" s="174"/>
      <c r="J56" s="174"/>
      <c r="K56" s="174"/>
      <c r="L56" s="19"/>
      <c r="M56" s="32"/>
      <c r="W56" s="32"/>
      <c r="X56" s="32"/>
      <c r="Y56" s="32"/>
    </row>
    <row r="57" spans="1:26" ht="17.100000000000001"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9" t="s">
        <v>472</v>
      </c>
      <c r="F20" s="180"/>
      <c r="G20" s="180"/>
      <c r="H20" s="180"/>
      <c r="I20" s="180"/>
      <c r="J20" s="180"/>
      <c r="K20" s="18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2" t="s">
        <v>450</v>
      </c>
      <c r="E49" s="193"/>
      <c r="F49" s="194" t="s">
        <v>451</v>
      </c>
      <c r="G49" s="195"/>
      <c r="H49" s="194" t="s">
        <v>453</v>
      </c>
      <c r="I49" s="195"/>
      <c r="J49" s="194" t="s">
        <v>456</v>
      </c>
      <c r="K49" s="19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7.100000000000001" customHeight="1" x14ac:dyDescent="0.15">
      <c r="A56" s="19"/>
      <c r="B56" s="173" t="s">
        <v>8</v>
      </c>
      <c r="C56" s="173"/>
      <c r="D56" s="173"/>
      <c r="E56" s="173"/>
      <c r="F56" s="173"/>
      <c r="G56" s="174" t="str">
        <f>E17</f>
        <v>必須</v>
      </c>
      <c r="H56" s="174"/>
      <c r="I56" s="174"/>
      <c r="J56" s="174"/>
      <c r="K56" s="174"/>
      <c r="L56" s="19"/>
      <c r="M56" s="32"/>
      <c r="W56" s="32"/>
      <c r="X56" s="32"/>
      <c r="Y56" s="32"/>
    </row>
    <row r="57" spans="1:26" ht="17.100000000000001"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K156</v>
      </c>
      <c r="B3" s="71" t="str">
        <f>①会場条件に係るヒアリングシート!E2</f>
        <v>音楽</v>
      </c>
      <c r="C3" s="71" t="str">
        <f>①会場条件に係るヒアリングシート!G2</f>
        <v>音楽劇</v>
      </c>
      <c r="D3" s="71" t="str">
        <f>①会場条件に係るヒアリングシート!I2</f>
        <v>C区分</v>
      </c>
      <c r="E3" s="71" t="str">
        <f>①会場条件に係るヒアリングシート!K2</f>
        <v>H</v>
      </c>
      <c r="F3" s="71" t="str">
        <f>①会場条件に係るヒアリングシート!C3</f>
        <v>堺シティオペラ 一般社団法人</v>
      </c>
      <c r="G3" s="71" t="str">
        <f>①会場条件に係るヒアリングシート!H3</f>
        <v>堺シティオペラ一般社団法人</v>
      </c>
      <c r="H3" s="71" t="str">
        <f>①会場条件に係るヒアリングシート!E9</f>
        <v>制限なし</v>
      </c>
      <c r="I3" s="71">
        <f>①会場条件に係るヒアリングシート!J9</f>
        <v>60</v>
      </c>
      <c r="J3" s="71" t="str">
        <f>①会場条件に係るヒアリングシート!F10</f>
        <v>指定なし</v>
      </c>
      <c r="K3" s="71" t="str">
        <f>①会場条件に係るヒアリングシート!I10</f>
        <v>指定なし</v>
      </c>
      <c r="L3" s="71" t="str">
        <f>①会場条件に係るヒアリングシート!F11</f>
        <v>指定なし</v>
      </c>
      <c r="M3" s="71" t="str">
        <f>①会場条件に係るヒアリングシート!F12</f>
        <v>条件が合えば可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必ず使う</v>
      </c>
      <c r="T3" s="71" t="str">
        <f>①会場条件に係るヒアリングシート!J15</f>
        <v>あり</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1</v>
      </c>
      <c r="Z3" s="71">
        <f>①会場条件に係るヒアリングシート!F19</f>
        <v>1.7</v>
      </c>
      <c r="AA3" s="71">
        <f>①会場条件に係るヒアリングシート!I19</f>
        <v>5.3</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体育館近くに、飲食可能な控室(15名程度)・着付け用の控室の2部屋をご用意いただけますでしょうか。</v>
      </c>
      <c r="AF3" s="71" t="str">
        <f>①会場条件に係るヒアリングシート!C34</f>
        <v>ピアノの調律から半年以上経過している場合、
本公演までに調律していただくことは可能でしょうか。</v>
      </c>
      <c r="AG3" s="71" t="str">
        <f>①会場条件に係るヒアリングシート!C35</f>
        <v>校時表(時間割表)がございましたら、写真か文字情報でお伝えください。</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2024-12-11T07:24:23Z</dcterms:modified>
</cp:coreProperties>
</file>