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<sst xmlns="http://schemas.openxmlformats.org/spreadsheetml/2006/main" count="1467" uniqueCount="625">
  <si>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</si>
  <si>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</si>
  <si>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</si>
  <si>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</si>
  <si>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</si>
  <si>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</si>
  <si>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</si>
  <si>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</si>
  <si>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</si>
  <si>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</si>
  <si>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</si>
  <si>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</si>
  <si>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</si>
  <si>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</si>
  <si>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</si>
  <si>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</si>
  <si>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</si>
  <si>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</si>
  <si>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</si>
  <si>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</si>
  <si>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</si>
  <si>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</si>
  <si>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</si>
  <si>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</si>
  <si>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</si>
  <si>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</si>
  <si>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</si>
  <si>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</si>
  <si>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</si>
  <si>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</si>
  <si>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</si>
  <si>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</si>
  <si>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</si>
  <si>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</si>
  <si>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</si>
  <si>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</si>
  <si>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</si>
  <si>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</si>
  <si>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</si>
  <si>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</si>
  <si>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</si>
  <si>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</si>
  <si>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</si>
  <si>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</si>
  <si>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</si>
  <si>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</si>
  <si>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</si>
  <si>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</si>
  <si>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</si>
  <si>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</si>
  <si>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</si>
  <si>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</si>
  <si>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</si>
  <si>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</si>
  <si>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</si>
  <si>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</si>
  <si>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</si>
  <si>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</si>
  <si>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</si>
  <si>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</si>
  <si>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</si>
  <si>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</si>
  <si>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</si>
  <si>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</si>
  <si>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</si>
  <si>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</si>
  <si>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</si>
  <si>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</si>
  <si>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</si>
  <si>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</si>
  <si>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</si>
  <si>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</si>
  <si>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</si>
  <si>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</si>
  <si>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</si>
  <si>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</si>
  <si>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</si>
  <si>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</si>
  <si>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</si>
  <si>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</si>
  <si>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</si>
  <si>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</si>
  <si>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</si>
  <si>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</si>
  <si>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</si>
  <si>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</si>
  <si>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</si>
  <si>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</si>
  <si>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</si>
  <si>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</si>
  <si>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</si>
  <si>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</si>
  <si>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</si>
  <si>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</si>
  <si>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</si>
  <si>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</si>
  <si>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</si>
  <si>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</si>
  <si>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</si>
  <si>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</si>
  <si>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</si>
  <si>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</si>
  <si>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</si>
  <si>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</si>
  <si>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</si>
  <si>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</si>
  <si>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</si>
  <si>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</si>
  <si>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</si>
  <si>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</si>
  <si>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</si>
  <si>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</si>
  <si>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</si>
  <si>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</si>
  <si>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</si>
  <si>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</si>
  <si>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</si>
  <si>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</si>
  <si>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</si>
  <si>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</si>
  <si>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</si>
  <si>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</si>
  <si>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</si>
  <si>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</si>
  <si>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</si>
  <si>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</si>
  <si>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</si>
  <si>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</si>
  <si>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</si>
  <si>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</si>
  <si>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</si>
  <si>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</si>
  <si>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</si>
  <si>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</si>
  <si>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</si>
  <si>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</si>
  <si>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</si>
  <si>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</si>
  <si>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</si>
  <si>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</si>
  <si>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</si>
  <si>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</si>
  <si>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</si>
  <si>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</si>
  <si>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</si>
  <si>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</si>
  <si>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</si>
  <si>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</si>
  <si>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</si>
  <si>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</si>
  <si>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</si>
  <si>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</si>
  <si>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</si>
  <si>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</si>
  <si>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</si>
  <si>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</si>
  <si>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</si>
  <si>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</si>
  <si>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</si>
  <si>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</si>
  <si>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</si>
  <si>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</si>
  <si>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</si>
  <si>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</si>
  <si>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</si>
  <si>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</si>
  <si>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</si>
  <si>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</si>
  <si>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</si>
  <si>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</si>
  <si>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</si>
  <si>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</si>
  <si>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</si>
  <si>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</si>
  <si>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</si>
  <si>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</si>
  <si>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</si>
  <si>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</si>
  <si>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</si>
  <si>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</si>
  <si>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</si>
  <si>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</si>
  <si>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</si>
  <si>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</si>
  <si>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</si>
  <si>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</si>
  <si>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</si>
  <si>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</si>
  <si>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</si>
  <si>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</si>
  <si>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</si>
  <si>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</si>
  <si>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</si>
  <si>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</si>
  <si>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</si>
  <si>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</si>
  <si>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</si>
  <si>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</si>
  <si>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</si>
  <si>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</si>
  <si>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</si>
  <si>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</si>
  <si>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</si>
  <si>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</si>
  <si>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</si>
  <si>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</si>
  <si>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</si>
  <si>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</si>
  <si>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</si>
  <si>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</si>
  <si>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</si>
  <si>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</si>
  <si>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</si>
  <si>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</si>
  <si>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</si>
  <si>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</si>
  <si>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</si>
  <si>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</si>
  <si>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</si>
  <si>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</si>
  <si>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</si>
  <si>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</si>
  <si>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</si>
  <si>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</si>
  <si>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</si>
  <si>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</si>
  <si>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</si>
  <si>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</si>
  <si>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</si>
  <si>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</si>
  <si>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</si>
  <si>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</si>
  <si>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</si>
  <si>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</si>
  <si>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</si>
  <si>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</si>
  <si>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</si>
  <si>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</si>
  <si>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</si>
  <si>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</si>
  <si>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</si>
  <si>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</si>
  <si>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</si>
  <si>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</si>
  <si>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</si>
  <si>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</si>
  <si>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</si>
  <si>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</si>
  <si>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</si>
  <si>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</si>
  <si>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</si>
  <si>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</si>
  <si>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</si>
  <si>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</si>
  <si>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</si>
  <si>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</si>
  <si>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</si>
  <si>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</si>
  <si>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</si>
  <si>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</si>
  <si>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</si>
  <si>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</si>
  <si>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</si>
  <si>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</si>
  <si>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</si>
  <si>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</si>
  <si>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</si>
  <si>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</si>
  <si>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</si>
  <si>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</si>
  <si>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</si>
  <si>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</si>
  <si>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</si>
  <si>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</si>
  <si>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</si>
  <si>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</si>
  <si>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</si>
  <si>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</si>
  <si>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</si>
  <si>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</si>
  <si>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</si>
  <si>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</si>
  <si>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</si>
  <si>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</si>
  <si>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</si>
  <si>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</si>
  <si>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</si>
  <si>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</si>
  <si>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</si>
  <si>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</si>
  <si>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</si>
  <si>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</si>
  <si>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</si>
  <si>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</si>
  <si>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</si>
  <si>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</si>
  <si>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</si>
  <si>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</si>
  <si>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</si>
  <si>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</si>
  <si>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</si>
  <si>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</si>
  <si>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</si>
  <si>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</si>
  <si>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</si>
  <si>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</si>
  <si>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</si>
  <si>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</si>
  <si>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</si>
  <si>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</si>
  <si>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</si>
  <si>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</si>
  <si>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</si>
  <si>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</si>
  <si>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</si>
  <si>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</si>
  <si>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</si>
  <si>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</si>
  <si>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</si>
  <si>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</si>
  <si>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</si>
  <si>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</si>
  <si>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</si>
  <si>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</si>
  <si>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</si>
  <si>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</si>
  <si>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</si>
  <si>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</si>
  <si>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</si>
  <si>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</si>
  <si>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</si>
  <si>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</si>
  <si>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</si>
  <si>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</si>
  <si>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</si>
  <si>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</si>
  <si>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</si>
  <si>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</si>
  <si>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</si>
  <si>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</si>
  <si>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</si>
  <si>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</si>
  <si>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</si>
  <si>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</si>
  <si>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</si>
  <si>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</si>
  <si>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</si>
  <si>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</si>
  <si>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</si>
  <si>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</si>
  <si>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</si>
  <si>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</si>
  <si>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</si>
  <si>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</si>
  <si>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</si>
  <si>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</si>
  <si>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</si>
  <si>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</si>
  <si>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</si>
  <si>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</si>
  <si>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</si>
  <si>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</si>
  <si>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</si>
  <si>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</si>
  <si>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</si>
  <si>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</si>
  <si>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</si>
  <si>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</si>
  <si>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</si>
  <si>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</si>
  <si>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</si>
  <si>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</si>
  <si>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</si>
  <si>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</si>
  <si>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</si>
  <si>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</si>
  <si>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</si>
  <si>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</si>
  <si>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</si>
  <si>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</si>
  <si>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</si>
  <si>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</si>
  <si>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</si>
  <si>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</si>
  <si>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</si>
  <si>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</si>
  <si>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</si>
  <si>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</si>
  <si>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</si>
  <si>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</si>
  <si>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</si>
  <si>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</si>
  <si>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</si>
  <si>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</si>
  <si>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</si>
  <si>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</si>
  <si>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</si>
  <si>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</si>
  <si>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</si>
  <si>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</si>
  <si>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</si>
  <si>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</si>
  <si>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</si>
  <si>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</si>
  <si>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</si>
  <si>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</si>
  <si>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</si>
  <si>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</si>
  <si>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</si>
  <si>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</si>
  <si>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</si>
  <si>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</si>
  <si>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</si>
  <si>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</si>
  <si>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</si>
  <si>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</si>
  <si>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</si>
  <si>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</si>
  <si>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</si>
  <si>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</si>
  <si>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</si>
  <si>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</si>
  <si>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</si>
  <si>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</si>
  <si>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</si>
  <si>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</si>
  <si>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</si>
  <si>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</si>
  <si>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</si>
  <si>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</si>
  <si>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</si>
  <si>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</si>
  <si>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</si>
  <si>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</si>
  <si>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</si>
  <si>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</si>
  <si>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</si>
  <si>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</si>
  <si>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</si>
  <si>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</si>
  <si>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</si>
  <si>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</si>
  <si>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</si>
  <si>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</si>
  <si>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</si>
  <si>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</si>
  <si>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</si>
  <si>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</si>
  <si>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</si>
  <si>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</si>
  <si>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</si>
  <si>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</si>
  <si>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</si>
  <si>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</si>
  <si>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</si>
  <si>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</si>
  <si>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</si>
  <si>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</si>
  <si>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</si>
  <si>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</si>
  <si>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</si>
  <si>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</si>
  <si>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</si>
  <si>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</si>
  <si>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</si>
  <si>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</si>
  <si>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</si>
  <si>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</si>
  <si>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</si>
  <si>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</si>
  <si>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</si>
  <si>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</si>
  <si>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</si>
  <si>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</si>
  <si>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</si>
  <si>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</si>
  <si>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</si>
  <si>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</si>
  <si>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</si>
  <si>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</si>
  <si>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</si>
  <si>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</si>
  <si>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</si>
  <si>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</si>
  <si>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</si>
  <si>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</si>
  <si>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</si>
  <si>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</si>
  <si>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</si>
  <si>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</si>
  <si>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</si>
  <si>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</si>
  <si>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</si>
  <si>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</si>
  <si>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</si>
  <si>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</si>
  <si>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</si>
  <si>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</si>
  <si>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</si>
  <si>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</si>
  <si>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</si>
  <si>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</si>
  <si>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</si>
  <si>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</si>
  <si>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</si>
  <si>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</si>
  <si>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</si>
  <si>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</si>
  <si>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</si>
  <si>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</si>
  <si>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</si>
  <si>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</si>
  <si>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</si>
  <si>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</si>
  <si>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</si>
  <si>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</si>
  <si>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</si>
  <si>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</si>
  <si>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</si>
  <si>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</si>
  <si>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</si>
  <si>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</si>
  <si>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</si>
  <si>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</si>
  <si>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</si>
  <si>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</si>
  <si>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</si>
  <si>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</si>
  <si>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</si>
  <si>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</si>
  <si>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</si>
  <si>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</si>
  <si>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</si>
  <si>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</si>
  <si>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</si>
  <si>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</si>
  <si>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</si>
  <si>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</si>
  <si>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</si>
  <si>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</si>
  <si>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</si>
  <si>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</si>
  <si>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</si>
  <si>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</si>
  <si>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</si>
  <si>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</si>
  <si>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</si>
  <si>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</si>
  <si>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</si>
  <si>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</si>
  <si>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</si>
  <si>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</si>
  <si>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</si>
  <si>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</si>
  <si>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</si>
  <si>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</si>
  <si>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</si>
  <si>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</si>
  <si>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</si>
  <si>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</si>
  <si>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</si>
  <si>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</si>
  <si>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</si>
  <si>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</si>
  <si>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</si>
  <si>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</si>
  <si>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</si>
  <si>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</si>
  <si>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</si>
  <si>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</si>
  <si>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</si>
  <si>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</si>
  <si>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</si>
  <si>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</si>
  <si>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</si>
  <si>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</si>
  <si>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</si>
  <si>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</si>
  <si>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</si>
  <si>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</si>
  <si>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</si>
  <si>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</si>
  <si>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</si>
  <si>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</si>
  <si>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</si>
  <si>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</si>
  <si>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</si>
  <si>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</si>
  <si>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</si>
  <si>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</si>
  <si>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</si>
  <si>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</si>
  <si>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</si>
  <si>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</si>
  <si>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</si>
  <si>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</si>
  <si>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</si>
  <si>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</si>
  <si>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</si>
  <si>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</si>
  <si>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</si>
  <si>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</si>
  <si>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</si>
  <si>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</si>
  <si>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</si>
  <si>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</si>
  <si>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</si>
  <si>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</si>
  <si>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</si>
  <si>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</si>
  <si>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</si>
  <si>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</si>
  <si>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</si>
  <si>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</si>
  <si>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t>
    <phoneticPr fontId="1"/>
  </si>
  <si>
    <t>可</t>
  </si>
  <si>
    <t>不要</t>
  </si>
  <si>
    <t>使わない</t>
  </si>
  <si>
    <t>なし</t>
  </si>
  <si>
    <t>応相談</t>
  </si>
  <si>
    <t>ハイエース</t>
  </si>
  <si>
    <t>会場にマイク、スピーカー設備を用意できますか。(司会用）</t>
    <phoneticPr fontId="1"/>
  </si>
  <si>
    <t>校歌の楽譜提供が可能か。（ピアノ伴奏譜が望ましい。）</t>
    <phoneticPr fontId="1"/>
  </si>
  <si>
    <t>演奏者がマイクロバスで移動する場合があります。
学校敷地内での乗降と留め置きの場所確保をお願いする可能性があります。（応相談）</t>
    <rPh sb="0" eb="3">
      <t>エンソウシャ</t>
    </rPh>
    <rPh sb="11" eb="13">
      <t>イドウ</t>
    </rPh>
    <rPh sb="15" eb="17">
      <t>バアイ</t>
    </rPh>
    <rPh sb="24" eb="29">
      <t>ガッコウシキチナイ</t>
    </rPh>
    <rPh sb="31" eb="33">
      <t>ジョウコウ</t>
    </rPh>
    <rPh sb="34" eb="35">
      <t>ト</t>
    </rPh>
    <rPh sb="36" eb="37">
      <t>オ</t>
    </rPh>
    <rPh sb="39" eb="43">
      <t>バショカクホ</t>
    </rPh>
    <rPh sb="45" eb="46">
      <t>ネガ</t>
    </rPh>
    <rPh sb="49" eb="52">
      <t>カノウセイ</t>
    </rPh>
    <rPh sb="59" eb="62">
      <t>オウソウダン</t>
    </rPh>
    <phoneticPr fontId="1"/>
  </si>
  <si>
    <t>親しみを持っていただけるよう団体オリジナルTシャツでの演奏を予定しているが問題ないか。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</si>
</sst>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851085" y="24190563"/>
          <a:ext cx="5158118" cy="280210"/>
          <a:chOff x="1076477" y="14923123"/>
          <a:chExt cx="4160761" cy="335599"/>
        </a:xfrm>
      </xdr:grpSpPr>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3</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869281" y="25445736"/>
          <a:ext cx="5286375" cy="340367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12</xdr:col>
      <xdr:colOff>208695</xdr:colOff>
      <xdr:row>96</xdr:row>
      <xdr:rowOff>163767</xdr:rowOff>
    </xdr:from>
    <xdr:to>
      <xdr:col>20</xdr:col>
      <xdr:colOff>524548</xdr:colOff>
      <xdr:row>101</xdr:row>
      <xdr:rowOff>164987</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947883" y="29215017"/>
          <a:ext cx="4697353" cy="103706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5158895" y="24791441"/>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1.5</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12</xdr:col>
      <xdr:colOff>532636</xdr:colOff>
      <xdr:row>68</xdr:row>
      <xdr:rowOff>187297</xdr:rowOff>
    </xdr:from>
    <xdr:to>
      <xdr:col>15</xdr:col>
      <xdr:colOff>107156</xdr:colOff>
      <xdr:row>78</xdr:row>
      <xdr:rowOff>197688</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9271824" y="22690110"/>
          <a:ext cx="1217582"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15</xdr:col>
      <xdr:colOff>385942</xdr:colOff>
      <xdr:row>68</xdr:row>
      <xdr:rowOff>181623</xdr:rowOff>
    </xdr:from>
    <xdr:to>
      <xdr:col>17</xdr:col>
      <xdr:colOff>285751</xdr:colOff>
      <xdr:row>78</xdr:row>
      <xdr:rowOff>224645</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0768192" y="22684436"/>
          <a:ext cx="995184"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100-000040000000}"/>
            </a:ext>
          </a:extLst>
        </xdr:cNvPr>
        <xdr:cNvSpPr/>
      </xdr:nvSpPr>
      <xdr:spPr>
        <a:xfrm>
          <a:off x="12574894" y="25239350"/>
          <a:ext cx="3134110"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100-000054000000}"/>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100-000055000000}"/>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100-00005A000000}"/>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1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18</xdr:col>
      <xdr:colOff>226218</xdr:colOff>
      <xdr:row>69</xdr:row>
      <xdr:rowOff>162541</xdr:rowOff>
    </xdr:from>
    <xdr:ext cx="710644" cy="32573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12251531" y="22903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17</xdr:col>
      <xdr:colOff>405838</xdr:colOff>
      <xdr:row>91</xdr:row>
      <xdr:rowOff>27420</xdr:rowOff>
    </xdr:from>
    <xdr:ext cx="1415772" cy="492443"/>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11883463" y="27911858"/>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 zoomScale="106" zoomScaleNormal="106" zoomScaleSheetLayoutView="106" workbookViewId="0">
      <selection activeCell="M42" sqref="M4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208</v>
      </c>
      <c r="D2" s="27" t="s">
        <v>5</v>
      </c>
      <c r="E2" s="29" t="str">
        <f>VLOOKUP($C$2,'R7_制作団体一覧'!A:H,2,FALSE)</f>
        <v>音楽</v>
      </c>
      <c r="F2" s="26" t="s">
        <v>2</v>
      </c>
      <c r="G2" s="30" t="str">
        <f>VLOOKUP($C$2,'R7_制作団体一覧'!A:H,3,FALSE)</f>
        <v>オーケストラ等</v>
      </c>
      <c r="H2" s="27" t="s">
        <v>20</v>
      </c>
      <c r="I2" s="29" t="str">
        <f>VLOOKUP($C$2,'R7_制作団体一覧'!A:H,5,FALSE)</f>
        <v>C区分</v>
      </c>
      <c r="J2" s="27" t="s">
        <v>3</v>
      </c>
      <c r="K2" s="29" t="str">
        <f>VLOOKUP($C$2,'R7_制作団体一覧'!A:H,6,FALSE)</f>
        <v>J</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長崎OMURA室内合奏団</v>
      </c>
      <c r="D3" s="97"/>
      <c r="E3" s="97"/>
      <c r="F3" s="97"/>
      <c r="G3" s="27" t="s">
        <v>4</v>
      </c>
      <c r="H3" s="98" t="str">
        <f>VLOOKUP($C$2,'R7_制作団体一覧'!A:H,7,FALSE)</f>
        <v>認定特定非営利活動法人長崎OMURA室内合奏団</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t="s">
        <v>614</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8</v>
      </c>
      <c r="G10" s="51" t="s">
        <v>40</v>
      </c>
      <c r="H10" s="52" t="s">
        <v>42</v>
      </c>
      <c r="I10" s="53">
        <v>3</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615</v>
      </c>
      <c r="G12" s="114"/>
      <c r="H12" s="115" t="s">
        <v>45</v>
      </c>
      <c r="I12" s="116"/>
      <c r="J12" s="117" t="s">
        <v>615</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616</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617</v>
      </c>
      <c r="F15" s="129"/>
      <c r="G15" s="132" t="s">
        <v>48</v>
      </c>
      <c r="H15" s="133"/>
      <c r="I15" s="133"/>
      <c r="J15" s="120" t="s">
        <v>618</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616</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619</v>
      </c>
      <c r="F17" s="124"/>
      <c r="G17" s="138" t="s">
        <v>53</v>
      </c>
      <c r="H17" s="139"/>
      <c r="I17" s="139"/>
      <c r="J17" s="47"/>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620</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v>
      </c>
      <c r="G19" s="63" t="s">
        <v>40</v>
      </c>
      <c r="H19" s="64" t="s">
        <v>55</v>
      </c>
      <c r="I19" s="62">
        <v>4.5</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t="s">
        <v>623</v>
      </c>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616</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t="s">
        <v>621</v>
      </c>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t="s">
        <v>622</v>
      </c>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t="s">
        <v>624</v>
      </c>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9"/>
      <c r="E49" s="160"/>
      <c r="F49" s="161"/>
      <c r="G49" s="162"/>
      <c r="H49" s="161"/>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1</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90"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N9" sqref="AN9"/>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K160</v>
      </c>
      <c r="B3" s="71" t="str">
        <f>①会場条件に係るヒアリングシート!E2</f>
        <v>音楽</v>
      </c>
      <c r="C3" s="71" t="str">
        <f>①会場条件に係るヒアリングシート!G2</f>
        <v>オーケストラ等</v>
      </c>
      <c r="D3" s="71" t="str">
        <f>①会場条件に係るヒアリングシート!I2</f>
        <v>C区分</v>
      </c>
      <c r="E3" s="71" t="str">
        <f>①会場条件に係るヒアリングシート!K2</f>
        <v>J</v>
      </c>
      <c r="F3" s="71" t="str">
        <f>①会場条件に係るヒアリングシート!C3</f>
        <v>長崎OMURA室内合奏団</v>
      </c>
      <c r="G3" s="71" t="str">
        <f>①会場条件に係るヒアリングシート!H3</f>
        <v>認定特定非営利活動法人長崎OMURA室内合奏団</v>
      </c>
      <c r="H3" s="71" t="str">
        <f>①会場条件に係るヒアリングシート!E9</f>
        <v>制限なし</v>
      </c>
      <c r="I3" s="71" t="str">
        <f>①会場条件に係るヒアリングシート!J9</f>
        <v>-</v>
      </c>
      <c r="J3" s="71">
        <f>①会場条件に係るヒアリングシート!F10</f>
        <v>8</v>
      </c>
      <c r="K3" s="71">
        <f>①会場条件に係るヒアリングシート!I10</f>
        <v>3</v>
      </c>
      <c r="L3" s="71">
        <f>①会場条件に係るヒアリングシート!F11</f>
        <v>0</v>
      </c>
      <c r="M3" s="71" t="str">
        <f>①会場条件に係るヒアリングシート!F12</f>
        <v>可</v>
      </c>
      <c r="N3" s="71" t="str">
        <f>①会場条件に係るヒアリングシート!J12</f>
        <v>可</v>
      </c>
      <c r="O3" s="71">
        <f>①会場条件に係るヒアリングシート!F13</f>
        <v>1</v>
      </c>
      <c r="P3" s="71">
        <f>①会場条件に係るヒアリングシート!I13</f>
        <v>2</v>
      </c>
      <c r="Q3" s="71" t="str">
        <f>①会場条件に係るヒアリングシート!E14</f>
        <v>不要</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不要</v>
      </c>
      <c r="V3" s="71" t="str">
        <f>①会場条件に係るヒアリングシート!E17</f>
        <v>応相談</v>
      </c>
      <c r="W3" s="71">
        <f>①会場条件に係るヒアリングシート!J17</f>
        <v>0</v>
      </c>
      <c r="X3" s="71" t="str">
        <f>①会場条件に係るヒアリングシート!E18</f>
        <v>ハイエース</v>
      </c>
      <c r="Y3" s="71">
        <f>①会場条件に係るヒアリングシート!H18</f>
        <v>1</v>
      </c>
      <c r="Z3" s="71">
        <f>①会場条件に係るヒアリングシート!F19</f>
        <v>2</v>
      </c>
      <c r="AA3" s="71">
        <f>①会場条件に係るヒアリングシート!I19</f>
        <v>4.5</v>
      </c>
      <c r="AB3" s="71" t="str">
        <f>①会場条件に係るヒアリングシート!E20</f>
        <v>演奏者がマイクロバスで移動する場合があります。
学校敷地内での乗降と留め置きの場所確保をお願いする可能性があります。（応相談）</v>
      </c>
      <c r="AC3" s="71" t="str">
        <f>①会場条件に係るヒアリングシート!E25</f>
        <v>不要</v>
      </c>
      <c r="AD3" s="71">
        <f>①会場条件に係るヒアリングシート!E26</f>
        <v>0</v>
      </c>
      <c r="AE3" s="71" t="str">
        <f>①会場条件に係るヒアリングシート!C33</f>
        <v>会場にマイク、スピーカー設備を用意できますか。(司会用）</v>
      </c>
      <c r="AF3" s="71" t="str">
        <f>①会場条件に係るヒアリングシート!C34</f>
        <v>校歌の楽譜提供が可能か。（ピアノ伴奏譜が望ましい。）</v>
      </c>
      <c r="AG3" s="71" t="str">
        <f>①会場条件に係るヒアリングシート!C35</f>
        <v>親しみを持っていただけるよう団体オリジナルTシャツでの演奏を予定しているが問題ないか。</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2024-12-09T01:36:50Z</cp:lastPrinted>
  <dcterms:created xsi:type="dcterms:W3CDTF">2017-09-27T00:12:11Z</dcterms:created>
  <dcterms:modified xsi:type="dcterms:W3CDTF">2024-12-11T07:22:49Z</dcterms:modified>
</cp:coreProperties>
</file>