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105" yWindow="-105" windowWidth="19425" windowHeight="1030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<sst xmlns="http://schemas.openxmlformats.org/spreadsheetml/2006/main" count="1473" uniqueCount="628">
  <si>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</si>
  <si>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</si>
  <si>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</si>
  <si>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</si>
  <si>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</si>
  <si>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</si>
  <si>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</si>
  <si>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</si>
  <si>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</si>
  <si>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</si>
  <si>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</si>
  <si>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</si>
  <si>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</si>
  <si>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</si>
  <si>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</si>
  <si>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</si>
  <si>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</si>
  <si>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</si>
  <si>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</si>
  <si>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</si>
  <si>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</si>
  <si>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</si>
  <si>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</si>
  <si>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</si>
  <si>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</si>
  <si>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</si>
  <si>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</si>
  <si>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</si>
  <si>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</si>
  <si>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</si>
  <si>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</si>
  <si>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</si>
  <si>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</si>
  <si>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</si>
  <si>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</si>
  <si>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</si>
  <si>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</si>
  <si>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</si>
  <si>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</si>
  <si>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</si>
  <si>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</si>
  <si>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</si>
  <si>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</si>
  <si>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</si>
  <si>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</si>
  <si>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</si>
  <si>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</si>
  <si>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</si>
  <si>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</si>
  <si>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</si>
  <si>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</si>
  <si>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</si>
  <si>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</si>
  <si>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</si>
  <si>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</si>
  <si>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</si>
  <si>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</si>
  <si>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</si>
  <si>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</si>
  <si>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</si>
  <si>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</si>
  <si>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</si>
  <si>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</si>
  <si>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</si>
  <si>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</si>
  <si>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</si>
  <si>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</si>
  <si>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</si>
  <si>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</si>
  <si>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</si>
  <si>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</si>
  <si>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</si>
  <si>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</si>
  <si>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</si>
  <si>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</si>
  <si>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</si>
  <si>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</si>
  <si>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</si>
  <si>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</si>
  <si>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</si>
  <si>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</si>
  <si>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</si>
  <si>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</si>
  <si>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</si>
  <si>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</si>
  <si>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</si>
  <si>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</si>
  <si>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</si>
  <si>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</si>
  <si>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</si>
  <si>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</si>
  <si>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</si>
  <si>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</si>
  <si>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</si>
  <si>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</si>
  <si>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</si>
  <si>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</si>
  <si>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</si>
  <si>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</si>
  <si>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</si>
  <si>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</si>
  <si>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</si>
  <si>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</si>
  <si>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</si>
  <si>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</si>
  <si>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</si>
  <si>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</si>
  <si>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</si>
  <si>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</si>
  <si>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</si>
  <si>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</si>
  <si>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</si>
  <si>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</si>
  <si>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</si>
  <si>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</si>
  <si>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</si>
  <si>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</si>
  <si>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</si>
  <si>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</si>
  <si>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</si>
  <si>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</si>
  <si>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</si>
  <si>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</si>
  <si>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</si>
  <si>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</si>
  <si>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</si>
  <si>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</si>
  <si>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</si>
  <si>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</si>
  <si>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</si>
  <si>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</si>
  <si>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</si>
  <si>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</si>
  <si>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</si>
  <si>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</si>
  <si>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</si>
  <si>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</si>
  <si>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</si>
  <si>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</si>
  <si>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</si>
  <si>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</si>
  <si>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</si>
  <si>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</si>
  <si>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</si>
  <si>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</si>
  <si>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</si>
  <si>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</si>
  <si>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</si>
  <si>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</si>
  <si>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</si>
  <si>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</si>
  <si>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</si>
  <si>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</si>
  <si>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</si>
  <si>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</si>
  <si>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</si>
  <si>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</si>
  <si>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</si>
  <si>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</si>
  <si>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</si>
  <si>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</si>
  <si>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</si>
  <si>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</si>
  <si>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</si>
  <si>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</si>
  <si>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</si>
  <si>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</si>
  <si>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</si>
  <si>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</si>
  <si>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</si>
  <si>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</si>
  <si>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</si>
  <si>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</si>
  <si>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</si>
  <si>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</si>
  <si>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</si>
  <si>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</si>
  <si>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</si>
  <si>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</si>
  <si>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</si>
  <si>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</si>
  <si>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</si>
  <si>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</si>
  <si>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</si>
  <si>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</si>
  <si>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</si>
  <si>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</si>
  <si>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</si>
  <si>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</si>
  <si>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</si>
  <si>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</si>
  <si>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</si>
  <si>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</si>
  <si>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</si>
  <si>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</si>
  <si>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</si>
  <si>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</si>
  <si>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</si>
  <si>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</si>
  <si>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</si>
  <si>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</si>
  <si>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</si>
  <si>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</si>
  <si>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</si>
  <si>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</si>
  <si>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</si>
  <si>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</si>
  <si>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</si>
  <si>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</si>
  <si>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</si>
  <si>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</si>
  <si>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</si>
  <si>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</si>
  <si>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</si>
  <si>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</si>
  <si>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</si>
  <si>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</si>
  <si>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</si>
  <si>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</si>
  <si>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</si>
  <si>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</si>
  <si>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</si>
  <si>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</si>
  <si>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</si>
  <si>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</si>
  <si>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</si>
  <si>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</si>
  <si>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</si>
  <si>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</si>
  <si>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</si>
  <si>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</si>
  <si>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</si>
  <si>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</si>
  <si>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</si>
  <si>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</si>
  <si>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</si>
  <si>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</si>
  <si>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</si>
  <si>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</si>
  <si>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</si>
  <si>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</si>
  <si>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</si>
  <si>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</si>
  <si>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</si>
  <si>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</si>
  <si>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</si>
  <si>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</si>
  <si>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</si>
  <si>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</si>
  <si>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</si>
  <si>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</si>
  <si>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</si>
  <si>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</si>
  <si>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</si>
  <si>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</si>
  <si>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</si>
  <si>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</si>
  <si>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</si>
  <si>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</si>
  <si>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</si>
  <si>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</si>
  <si>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</si>
  <si>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</si>
  <si>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</si>
  <si>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</si>
  <si>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</si>
  <si>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</si>
  <si>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</si>
  <si>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</si>
  <si>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</si>
  <si>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</si>
  <si>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</si>
  <si>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</si>
  <si>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</si>
  <si>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</si>
  <si>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</si>
  <si>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</si>
  <si>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</si>
  <si>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</si>
  <si>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</si>
  <si>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</si>
  <si>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</si>
  <si>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</si>
  <si>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</si>
  <si>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</si>
  <si>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</si>
  <si>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</si>
  <si>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</si>
  <si>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</si>
  <si>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</si>
  <si>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</si>
  <si>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</si>
  <si>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</si>
  <si>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</si>
  <si>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</si>
  <si>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</si>
  <si>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</si>
  <si>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</si>
  <si>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</si>
  <si>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</si>
  <si>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</si>
  <si>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</si>
  <si>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</si>
  <si>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</si>
  <si>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</si>
  <si>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</si>
  <si>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</si>
  <si>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</si>
  <si>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</si>
  <si>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</si>
  <si>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</si>
  <si>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</si>
  <si>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</si>
  <si>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</si>
  <si>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</si>
  <si>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</si>
  <si>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</si>
  <si>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</si>
  <si>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</si>
  <si>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</si>
  <si>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</si>
  <si>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</si>
  <si>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</si>
  <si>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</si>
  <si>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</si>
  <si>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</si>
  <si>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</si>
  <si>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</si>
  <si>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</si>
  <si>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</si>
  <si>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</si>
  <si>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</si>
  <si>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</si>
  <si>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</si>
  <si>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</si>
  <si>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</si>
  <si>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</si>
  <si>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</si>
  <si>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</si>
  <si>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</si>
  <si>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</si>
  <si>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</si>
  <si>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</si>
  <si>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</si>
  <si>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</si>
  <si>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</si>
  <si>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</si>
  <si>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</si>
  <si>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</si>
  <si>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</si>
  <si>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</si>
  <si>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</si>
  <si>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</si>
  <si>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</si>
  <si>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</si>
  <si>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</si>
  <si>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</si>
  <si>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</si>
  <si>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</si>
  <si>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</si>
  <si>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</si>
  <si>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</si>
  <si>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</si>
  <si>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</si>
  <si>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</si>
  <si>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</si>
  <si>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</si>
  <si>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</si>
  <si>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</si>
  <si>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</si>
  <si>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</si>
  <si>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</si>
  <si>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</si>
  <si>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</si>
  <si>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</si>
  <si>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</si>
  <si>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</si>
  <si>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</si>
  <si>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</si>
  <si>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</si>
  <si>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</si>
  <si>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</si>
  <si>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</si>
  <si>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</si>
  <si>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</si>
  <si>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</si>
  <si>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</si>
  <si>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</si>
  <si>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</si>
  <si>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</si>
  <si>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</si>
  <si>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</si>
  <si>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</si>
  <si>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</si>
  <si>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</si>
  <si>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</si>
  <si>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</si>
  <si>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</si>
  <si>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</si>
  <si>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</si>
  <si>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</si>
  <si>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</si>
  <si>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</si>
  <si>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</si>
  <si>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</si>
  <si>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</si>
  <si>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</si>
  <si>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</si>
  <si>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</si>
  <si>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</si>
  <si>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</si>
  <si>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</si>
  <si>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</si>
  <si>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</si>
  <si>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</si>
  <si>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</si>
  <si>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</si>
  <si>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</si>
  <si>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</si>
  <si>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</si>
  <si>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</si>
  <si>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</si>
  <si>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</si>
  <si>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</si>
  <si>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</si>
  <si>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</si>
  <si>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</si>
  <si>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</si>
  <si>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</si>
  <si>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</si>
  <si>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</si>
  <si>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</si>
  <si>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</si>
  <si>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</si>
  <si>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</si>
  <si>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</si>
  <si>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</si>
  <si>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</si>
  <si>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</si>
  <si>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</si>
  <si>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</si>
  <si>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</si>
  <si>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</si>
  <si>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</si>
  <si>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</si>
  <si>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</si>
  <si>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</si>
  <si>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</si>
  <si>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</si>
  <si>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</si>
  <si>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</si>
  <si>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</si>
  <si>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</si>
  <si>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</si>
  <si>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</si>
  <si>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</si>
  <si>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</si>
  <si>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</si>
  <si>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</si>
  <si>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</si>
  <si>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</si>
  <si>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</si>
  <si>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</si>
  <si>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</si>
  <si>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</si>
  <si>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</si>
  <si>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</si>
  <si>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</si>
  <si>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</si>
  <si>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</si>
  <si>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</si>
  <si>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</si>
  <si>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</si>
  <si>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</si>
  <si>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</si>
  <si>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</si>
  <si>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</si>
  <si>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</si>
  <si>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</si>
  <si>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</si>
  <si>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</si>
  <si>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</si>
  <si>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</si>
  <si>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</si>
  <si>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</si>
  <si>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</si>
  <si>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</si>
  <si>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</si>
  <si>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</si>
  <si>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</si>
  <si>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</si>
  <si>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</si>
  <si>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</si>
  <si>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</si>
  <si>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</si>
  <si>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</si>
  <si>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</si>
  <si>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</si>
  <si>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</si>
  <si>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</si>
  <si>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</si>
  <si>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</si>
  <si>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</si>
  <si>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</si>
  <si>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</si>
  <si>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</si>
  <si>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</si>
  <si>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</si>
  <si>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</si>
  <si>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</si>
  <si>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</si>
  <si>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</si>
  <si>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</si>
  <si>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</si>
  <si>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</si>
  <si>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</si>
  <si>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</si>
  <si>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</si>
  <si>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</si>
  <si>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</si>
  <si>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</si>
  <si>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</si>
  <si>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</si>
  <si>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</si>
  <si>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</si>
  <si>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</si>
  <si>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</si>
  <si>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</si>
  <si>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</si>
  <si>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</si>
  <si>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</si>
  <si>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</si>
  <si>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</si>
  <si>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</si>
  <si>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</si>
  <si>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</si>
  <si>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</si>
  <si>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</si>
  <si>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</si>
  <si>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</si>
  <si>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</si>
  <si>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</si>
  <si>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</si>
  <si>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</si>
  <si>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</si>
  <si>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</si>
  <si>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</si>
  <si>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</si>
  <si>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</si>
  <si>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</si>
  <si>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</si>
  <si>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</si>
  <si>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</si>
  <si>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</si>
  <si>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</si>
  <si>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</si>
  <si>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</si>
  <si>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</si>
  <si>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</si>
  <si>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</si>
  <si>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</si>
  <si>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</si>
  <si>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</si>
  <si>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</si>
  <si>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</si>
  <si>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</si>
  <si>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</si>
  <si>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</si>
  <si>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</si>
  <si>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</si>
  <si>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</si>
  <si>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</si>
  <si>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</si>
  <si>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</si>
  <si>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</si>
  <si>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</si>
  <si>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</si>
  <si>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</si>
  <si>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</si>
  <si>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</si>
  <si>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</si>
  <si>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</si>
  <si>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</si>
  <si>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</si>
  <si>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</si>
  <si>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</si>
  <si>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</si>
  <si>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</si>
  <si>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</si>
  <si>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</si>
  <si>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</si>
  <si>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</si>
  <si>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</si>
  <si>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</si>
  <si>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</si>
  <si>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</si>
  <si>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</si>
  <si>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</si>
  <si>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</si>
  <si>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</si>
  <si>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</si>
  <si>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</si>
  <si>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</si>
  <si>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</si>
  <si>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</si>
  <si>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</si>
  <si>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</si>
  <si>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</si>
  <si>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</si>
  <si>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</si>
  <si>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</si>
  <si>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</si>
  <si>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</si>
  <si>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</si>
  <si>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</si>
  <si>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</si>
  <si>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</si>
  <si>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普通車</t>
  </si>
  <si>
    <t>学校で使用しているタブレットの種類(android、iPad等)</t>
    <rPh sb="0" eb="2">
      <t>ガッコウ</t>
    </rPh>
    <rPh sb="3" eb="5">
      <t>シヨウ</t>
    </rPh>
    <rPh sb="15" eb="17">
      <t>シュルイ</t>
    </rPh>
    <rPh sb="30" eb="31">
      <t>ナド</t>
    </rPh>
    <phoneticPr fontId="1"/>
  </si>
  <si>
    <t>搬入機材はキャリーケースでの持ち込みます。電源は一般的なコンセントから使用します。車両は公共交通機関で伺えない場合のみ使用します。</t>
    <rPh sb="0" eb="2">
      <t>ハンニュウ</t>
    </rPh>
    <rPh sb="2" eb="4">
      <t>キザイ</t>
    </rPh>
    <rPh sb="14" eb="15">
      <t>モ</t>
    </rPh>
    <rPh sb="16" eb="17">
      <t>コ</t>
    </rPh>
    <rPh sb="21" eb="23">
      <t>デンゲン</t>
    </rPh>
    <rPh sb="24" eb="27">
      <t>イッパンテキ</t>
    </rPh>
    <rPh sb="35" eb="37">
      <t>シヨウ</t>
    </rPh>
    <rPh sb="41" eb="43">
      <t>シャリョウ</t>
    </rPh>
    <rPh sb="44" eb="50">
      <t>コウキョウコウツウキカン</t>
    </rPh>
    <rPh sb="51" eb="52">
      <t>ウカガ</t>
    </rPh>
    <rPh sb="55" eb="57">
      <t>バアイ</t>
    </rPh>
    <rPh sb="59" eb="61">
      <t>シヨウ</t>
    </rPh>
    <phoneticPr fontId="1"/>
  </si>
  <si>
    <t xml:space="preserve">学校規定の1～6時限目の内の２時限分
</t>
    <rPh sb="0" eb="2">
      <t>ガッコウ</t>
    </rPh>
    <rPh sb="2" eb="4">
      <t>キテイ</t>
    </rPh>
    <rPh sb="8" eb="11">
      <t>ジゲンメ</t>
    </rPh>
    <rPh sb="12" eb="13">
      <t>ウチ</t>
    </rPh>
    <rPh sb="15" eb="18">
      <t>ジゲンブン</t>
    </rPh>
    <phoneticPr fontId="1"/>
  </si>
  <si>
    <t>講師紹介、説明等15分
楽曲作成70分
発表5分</t>
    <rPh sb="0" eb="2">
      <t>コウシ</t>
    </rPh>
    <rPh sb="2" eb="4">
      <t>ショウカイ</t>
    </rPh>
    <rPh sb="5" eb="8">
      <t>セツメイナド</t>
    </rPh>
    <rPh sb="10" eb="11">
      <t>フン</t>
    </rPh>
    <rPh sb="12" eb="14">
      <t>ガッキョク</t>
    </rPh>
    <rPh sb="14" eb="16">
      <t>サクセイ</t>
    </rPh>
    <rPh sb="18" eb="19">
      <t>フン</t>
    </rPh>
    <phoneticPr fontId="1"/>
  </si>
  <si>
    <t>講師紹介、説明等15分コマ撮り撮影70分
鑑賞5分</t>
    <phoneticPr fontId="1"/>
  </si>
  <si>
    <t>音楽系ワークショップを選択された場合はこちらになります。</t>
    <rPh sb="0" eb="3">
      <t>オンガクケイ</t>
    </rPh>
    <rPh sb="11" eb="13">
      <t>センタク</t>
    </rPh>
    <rPh sb="16" eb="18">
      <t>バアイ</t>
    </rPh>
    <phoneticPr fontId="1"/>
  </si>
  <si>
    <t>アニメーション系ワークショップを選択された場合はこちらになります。</t>
    <phoneticPr fontId="1"/>
  </si>
  <si>
    <t>作曲</t>
    <rPh sb="0" eb="2">
      <t>サッキョク</t>
    </rPh>
    <phoneticPr fontId="1"/>
  </si>
  <si>
    <t>アニメーション制作</t>
    <rPh sb="7" eb="9">
      <t>セイサク</t>
    </rPh>
    <phoneticPr fontId="1"/>
  </si>
  <si>
    <t>実施希望場所(音楽室、図工室、多目的室等)
※準備に1時間程度要するため教室以外が望ましいです。</t>
    <rPh sb="0" eb="6">
      <t>ジッシキボウバショ</t>
    </rPh>
    <rPh sb="7" eb="10">
      <t>オンガクシツ</t>
    </rPh>
    <rPh sb="11" eb="14">
      <t>ズコウシツ</t>
    </rPh>
    <rPh sb="15" eb="19">
      <t>タモクテキシツ</t>
    </rPh>
    <rPh sb="19" eb="20">
      <t>ナド</t>
    </rPh>
    <rPh sb="23" eb="25">
      <t>ジュンビ</t>
    </rPh>
    <rPh sb="27" eb="31">
      <t>ジカンテイド</t>
    </rPh>
    <rPh sb="31" eb="32">
      <t>ヨウ</t>
    </rPh>
    <rPh sb="36" eb="38">
      <t>キョウシツ</t>
    </rPh>
    <rPh sb="38" eb="40">
      <t>イガイ</t>
    </rPh>
    <rPh sb="41" eb="42">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</si>
</sst>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5262" y="20616449"/>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69281" y="24319956"/>
          <a:ext cx="5198554" cy="298181"/>
          <a:chOff x="1076477" y="14909452"/>
          <a:chExt cx="4160761" cy="362942"/>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81232" y="22813994"/>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85180" y="23453671"/>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204049" y="24923084"/>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80441" y="23446769"/>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224331" y="23446769"/>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935463" y="23446769"/>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84788" y="22733331"/>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77886" y="22009604"/>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974849" y="21606586"/>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78163" y="21180653"/>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151635" y="20585906"/>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903600" y="20595568"/>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251892" y="20669235"/>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H3" sqref="H3:K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212</v>
      </c>
      <c r="D2" s="27" t="s">
        <v>5</v>
      </c>
      <c r="E2" s="29" t="str">
        <f>VLOOKUP($C$2,'R7_制作団体一覧'!A:H,2,FALSE)</f>
        <v>メディア芸術</v>
      </c>
      <c r="F2" s="26" t="s">
        <v>2</v>
      </c>
      <c r="G2" s="30" t="str">
        <f>VLOOKUP($C$2,'R7_制作団体一覧'!A:H,3,FALSE)</f>
        <v>メディアアート等</v>
      </c>
      <c r="H2" s="27" t="s">
        <v>20</v>
      </c>
      <c r="I2" s="29" t="str">
        <f>VLOOKUP($C$2,'R7_制作団体一覧'!A:H,5,FALSE)</f>
        <v>C区分</v>
      </c>
      <c r="J2" s="27" t="s">
        <v>3</v>
      </c>
      <c r="K2" s="29" t="str">
        <f>VLOOKUP($C$2,'R7_制作団体一覧'!A:H,6,FALSE)</f>
        <v>E/F</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公益財団法人 画像情報教育振興協会</v>
      </c>
      <c r="D3" s="96"/>
      <c r="E3" s="96"/>
      <c r="F3" s="96"/>
      <c r="G3" s="27" t="s">
        <v>4</v>
      </c>
      <c r="H3" s="97" t="str">
        <f>VLOOKUP($C$2,'R7_制作団体一覧'!A:H,7,FALSE)</f>
        <v>公益財団法人画像情報教育振興協会</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c r="G10" s="51" t="s">
        <v>40</v>
      </c>
      <c r="H10" s="52" t="s">
        <v>42</v>
      </c>
      <c r="I10" s="53"/>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c r="G13" s="51" t="s">
        <v>40</v>
      </c>
      <c r="H13" s="49" t="s">
        <v>7</v>
      </c>
      <c r="I13" s="50"/>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616</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615</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c r="F17" s="123"/>
      <c r="G17" s="137" t="s">
        <v>53</v>
      </c>
      <c r="H17" s="138"/>
      <c r="I17" s="138"/>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617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c r="G19" s="63" t="s">
        <v>40</v>
      </c>
      <c r="H19" s="64" t="s">
        <v>55</v>
      </c>
      <c r="I19" s="62"/>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t="s">
        <v>619</v>
      </c>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615</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t="s">
        <v>618</v>
      </c>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48.6" customHeight="1" x14ac:dyDescent="0.15">
      <c r="B34" s="41">
        <v>2</v>
      </c>
      <c r="C34" s="168" t="s">
        <v>627</v>
      </c>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8" t="s">
        <v>621</v>
      </c>
      <c r="E47" s="159"/>
      <c r="F47" s="160" t="s">
        <v>620</v>
      </c>
      <c r="G47" s="161"/>
      <c r="H47" s="160" t="s">
        <v>625</v>
      </c>
      <c r="I47" s="161"/>
      <c r="J47" s="160" t="s">
        <v>623</v>
      </c>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58" t="s">
        <v>622</v>
      </c>
      <c r="E48" s="159"/>
      <c r="F48" s="160" t="s">
        <v>620</v>
      </c>
      <c r="G48" s="161"/>
      <c r="H48" s="160" t="s">
        <v>626</v>
      </c>
      <c r="I48" s="161"/>
      <c r="J48" s="160" t="s">
        <v>624</v>
      </c>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0</v>
      </c>
      <c r="H55" s="176"/>
      <c r="I55" s="20" t="s">
        <v>7</v>
      </c>
      <c r="J55" s="175">
        <f>I13</f>
        <v>0</v>
      </c>
      <c r="K55" s="176"/>
      <c r="L55" s="19"/>
      <c r="M55" s="32"/>
      <c r="W55" s="32"/>
      <c r="X55" s="32"/>
      <c r="Y55" s="32"/>
    </row>
    <row r="56" spans="1:26" ht="16.899999999999999" customHeight="1" x14ac:dyDescent="0.15">
      <c r="A56" s="19"/>
      <c r="B56" s="171" t="s">
        <v>8</v>
      </c>
      <c r="C56" s="171"/>
      <c r="D56" s="171"/>
      <c r="E56" s="171"/>
      <c r="F56" s="171"/>
      <c r="G56" s="172">
        <f>E17</f>
        <v>0</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2" zoomScaleNormal="106" zoomScaleSheetLayoutView="100"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K164</v>
      </c>
      <c r="B3" s="71" t="str">
        <f>①会場条件に係るヒアリングシート!E2</f>
        <v>メディア芸術</v>
      </c>
      <c r="C3" s="71" t="str">
        <f>①会場条件に係るヒアリングシート!G2</f>
        <v>メディアアート等</v>
      </c>
      <c r="D3" s="71" t="str">
        <f>①会場条件に係るヒアリングシート!I2</f>
        <v>C区分</v>
      </c>
      <c r="E3" s="71" t="str">
        <f>①会場条件に係るヒアリングシート!K2</f>
        <v>E/F</v>
      </c>
      <c r="F3" s="71" t="str">
        <f>①会場条件に係るヒアリングシート!C3</f>
        <v>公益財団法人 画像情報教育振興協会</v>
      </c>
      <c r="G3" s="71" t="str">
        <f>①会場条件に係るヒアリングシート!H3</f>
        <v>公益財団法人画像情報教育振興協会</v>
      </c>
      <c r="H3" s="71" t="str">
        <f>①会場条件に係るヒアリングシート!E9</f>
        <v>制限なし</v>
      </c>
      <c r="I3" s="71">
        <f>①会場条件に係るヒアリングシート!J9</f>
        <v>0</v>
      </c>
      <c r="J3" s="71">
        <f>①会場条件に係るヒアリングシート!F10</f>
        <v>0</v>
      </c>
      <c r="K3" s="71">
        <f>①会場条件に係るヒアリングシート!I10</f>
        <v>0</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0</v>
      </c>
      <c r="P3" s="71">
        <f>①会場条件に係るヒアリングシート!I13</f>
        <v>0</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f>①会場条件に係るヒアリングシート!E17</f>
        <v>0</v>
      </c>
      <c r="W3" s="71">
        <f>①会場条件に係るヒアリングシート!J17</f>
        <v>0</v>
      </c>
      <c r="X3" s="71" t="str">
        <f>①会場条件に係るヒアリングシート!E18</f>
        <v>普通車</v>
      </c>
      <c r="Y3" s="71">
        <f>①会場条件に係るヒアリングシート!H18</f>
        <v>1</v>
      </c>
      <c r="Z3" s="71">
        <f>①会場条件に係るヒアリングシート!F19</f>
        <v>0</v>
      </c>
      <c r="AA3" s="71">
        <f>①会場条件に係るヒアリングシート!I19</f>
        <v>0</v>
      </c>
      <c r="AB3" s="71" t="str">
        <f>①会場条件に係るヒアリングシート!E20</f>
        <v>搬入機材はキャリーケースでの持ち込みます。電源は一般的なコンセントから使用します。車両は公共交通機関で伺えない場合のみ使用します。</v>
      </c>
      <c r="AC3" s="71" t="str">
        <f>①会場条件に係るヒアリングシート!E25</f>
        <v>不要</v>
      </c>
      <c r="AD3" s="71">
        <f>①会場条件に係るヒアリングシート!E26</f>
        <v>0</v>
      </c>
      <c r="AE3" s="71" t="str">
        <f>①会場条件に係るヒアリングシート!C33</f>
        <v>学校で使用しているタブレットの種類(android、iPad等)</v>
      </c>
      <c r="AF3" s="71" t="str">
        <f>①会場条件に係るヒアリングシート!C34</f>
        <v>実施希望場所(音楽室、図工室、多目的室等)
※準備に1時間程度要するため教室以外が望ましいです。</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講師紹介、説明等15分
楽曲作成70分
発表5分</v>
      </c>
      <c r="AL3" s="90" t="str">
        <f>①会場条件に係るヒアリングシート!F47</f>
        <v xml:space="preserve">学校規定の1～6時限目の内の２時限分
</v>
      </c>
      <c r="AM3" s="90" t="str">
        <f>①会場条件に係るヒアリングシート!H47</f>
        <v>作曲</v>
      </c>
      <c r="AN3" s="90" t="str">
        <f>①会場条件に係るヒアリングシート!J47</f>
        <v>音楽系ワークショップを選択された場合はこちらになります。</v>
      </c>
      <c r="AO3" s="90" t="str">
        <f>①会場条件に係るヒアリングシート!C48</f>
        <v>共演、参加又は体験対象となる児童・生徒</v>
      </c>
      <c r="AP3" s="90" t="str">
        <f>①会場条件に係るヒアリングシート!D48</f>
        <v>講師紹介、説明等15分コマ撮り撮影70分
鑑賞5分</v>
      </c>
      <c r="AQ3" s="90" t="str">
        <f>①会場条件に係るヒアリングシート!F48</f>
        <v xml:space="preserve">学校規定の1～6時限目の内の２時限分
</v>
      </c>
      <c r="AR3" s="90" t="str">
        <f>①会場条件に係るヒアリングシート!H48</f>
        <v>アニメーション制作</v>
      </c>
      <c r="AS3" s="90" t="str">
        <f>①会場条件に係るヒアリングシート!J48</f>
        <v>アニメーション系ワークショップを選択された場合はこちらになります。</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2024-12-06T05:52:59Z</dcterms:modified>
</cp:coreProperties>
</file>